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/>
  <mc:AlternateContent xmlns:mc="http://schemas.openxmlformats.org/markup-compatibility/2006">
    <mc:Choice Requires="x15">
      <x15ac:absPath xmlns:x15ac="http://schemas.microsoft.com/office/spreadsheetml/2010/11/ac" url="Z:\Active Projects\Viðskiptatengsl\Mælaborð(7) --- 2019-01-959\Heimasíða\Excel skjöl á heimasíðu\"/>
    </mc:Choice>
  </mc:AlternateContent>
  <xr:revisionPtr revIDLastSave="0" documentId="13_ncr:1_{036D54E3-8A66-4A55-B856-D3D8E7CF3C1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Upprunaábyrgðir" sheetId="1" r:id="rId1"/>
    <sheet name="Mánuðir" sheetId="3" state="hidden" r:id="rId2"/>
    <sheet name="Sheet1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76" i="1" l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65" i="1" l="1"/>
  <c r="J66" i="1"/>
  <c r="J67" i="1"/>
  <c r="J68" i="1"/>
  <c r="J69" i="1"/>
  <c r="J70" i="1"/>
  <c r="J71" i="1"/>
  <c r="J72" i="1"/>
  <c r="J73" i="1"/>
  <c r="J74" i="1"/>
  <c r="J75" i="1"/>
  <c r="E73" i="1" l="1"/>
  <c r="F67" i="1" l="1"/>
  <c r="C3" i="1" l="1"/>
  <c r="J3" i="1" s="1"/>
  <c r="C4" i="1"/>
  <c r="J4" i="1" s="1"/>
  <c r="C5" i="1"/>
  <c r="J5" i="1" s="1"/>
  <c r="C6" i="1"/>
  <c r="J6" i="1" s="1"/>
  <c r="C7" i="1"/>
  <c r="J7" i="1" s="1"/>
  <c r="C8" i="1"/>
  <c r="J8" i="1" s="1"/>
  <c r="C9" i="1"/>
  <c r="J9" i="1" s="1"/>
  <c r="C10" i="1"/>
  <c r="J10" i="1" s="1"/>
  <c r="C11" i="1"/>
  <c r="J11" i="1" s="1"/>
  <c r="C12" i="1"/>
  <c r="J12" i="1" s="1"/>
  <c r="C13" i="1"/>
  <c r="J13" i="1" s="1"/>
  <c r="C14" i="1"/>
  <c r="J14" i="1" s="1"/>
  <c r="C15" i="1"/>
  <c r="J15" i="1" s="1"/>
  <c r="C16" i="1"/>
  <c r="J16" i="1" s="1"/>
  <c r="C17" i="1"/>
  <c r="J17" i="1" s="1"/>
  <c r="C18" i="1"/>
  <c r="J18" i="1" s="1"/>
  <c r="C19" i="1"/>
  <c r="J19" i="1" s="1"/>
  <c r="C20" i="1"/>
  <c r="J20" i="1" s="1"/>
  <c r="C21" i="1"/>
  <c r="J21" i="1" s="1"/>
  <c r="C22" i="1"/>
  <c r="J22" i="1" s="1"/>
  <c r="C23" i="1"/>
  <c r="J23" i="1" s="1"/>
  <c r="C24" i="1"/>
  <c r="J24" i="1" s="1"/>
  <c r="C25" i="1"/>
  <c r="J25" i="1" s="1"/>
  <c r="C26" i="1"/>
  <c r="J26" i="1" s="1"/>
  <c r="C27" i="1"/>
  <c r="J27" i="1" s="1"/>
  <c r="C28" i="1"/>
  <c r="J28" i="1" s="1"/>
  <c r="C29" i="1"/>
  <c r="J29" i="1" s="1"/>
  <c r="C30" i="1"/>
  <c r="J30" i="1" s="1"/>
  <c r="C31" i="1"/>
  <c r="J31" i="1" s="1"/>
  <c r="C32" i="1"/>
  <c r="J32" i="1" s="1"/>
  <c r="C33" i="1"/>
  <c r="J33" i="1" s="1"/>
  <c r="C34" i="1"/>
  <c r="J34" i="1" s="1"/>
  <c r="C35" i="1"/>
  <c r="J35" i="1" s="1"/>
  <c r="C36" i="1"/>
  <c r="J36" i="1" s="1"/>
  <c r="C37" i="1"/>
  <c r="J37" i="1" s="1"/>
  <c r="C38" i="1"/>
  <c r="J38" i="1" s="1"/>
  <c r="C39" i="1"/>
  <c r="J39" i="1" s="1"/>
  <c r="C40" i="1"/>
  <c r="J40" i="1" s="1"/>
  <c r="C41" i="1"/>
  <c r="J41" i="1" s="1"/>
  <c r="C42" i="1"/>
  <c r="J42" i="1" s="1"/>
  <c r="C43" i="1"/>
  <c r="J43" i="1" s="1"/>
  <c r="C44" i="1"/>
  <c r="J44" i="1" s="1"/>
  <c r="C45" i="1"/>
  <c r="J45" i="1" s="1"/>
  <c r="C46" i="1"/>
  <c r="J46" i="1" s="1"/>
  <c r="C47" i="1"/>
  <c r="J47" i="1" s="1"/>
  <c r="C48" i="1"/>
  <c r="J48" i="1" s="1"/>
  <c r="C49" i="1"/>
  <c r="J49" i="1" s="1"/>
  <c r="C50" i="1"/>
  <c r="J50" i="1" s="1"/>
  <c r="C51" i="1"/>
  <c r="J51" i="1" s="1"/>
  <c r="C52" i="1"/>
  <c r="J52" i="1" s="1"/>
  <c r="C53" i="1"/>
  <c r="J53" i="1" s="1"/>
  <c r="C54" i="1"/>
  <c r="J54" i="1" s="1"/>
  <c r="C55" i="1"/>
  <c r="J55" i="1" s="1"/>
  <c r="C56" i="1"/>
  <c r="J56" i="1" s="1"/>
  <c r="C57" i="1"/>
  <c r="J57" i="1" s="1"/>
  <c r="C58" i="1"/>
  <c r="J58" i="1" s="1"/>
  <c r="C59" i="1"/>
  <c r="J59" i="1" s="1"/>
  <c r="C60" i="1"/>
  <c r="J60" i="1" s="1"/>
  <c r="C61" i="1"/>
  <c r="J61" i="1" s="1"/>
  <c r="C62" i="1"/>
  <c r="J62" i="1" s="1"/>
  <c r="C63" i="1"/>
  <c r="J63" i="1" s="1"/>
  <c r="C64" i="1"/>
  <c r="J64" i="1" s="1"/>
  <c r="C2" i="1"/>
  <c r="J2" i="1" s="1"/>
  <c r="B3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2" i="1"/>
</calcChain>
</file>

<file path=xl/sharedStrings.xml><?xml version="1.0" encoding="utf-8"?>
<sst xmlns="http://schemas.openxmlformats.org/spreadsheetml/2006/main" count="154" uniqueCount="85">
  <si>
    <t>Dagsetning</t>
  </si>
  <si>
    <t>Ár</t>
  </si>
  <si>
    <t>Mánuður</t>
  </si>
  <si>
    <t>29.06.2012</t>
  </si>
  <si>
    <t>15.05.2012</t>
  </si>
  <si>
    <t>28.09.2012</t>
  </si>
  <si>
    <t>September</t>
  </si>
  <si>
    <t>30.11.2012</t>
  </si>
  <si>
    <t>07.12.2012</t>
  </si>
  <si>
    <t>30.09.2013</t>
  </si>
  <si>
    <t>29.11.2013</t>
  </si>
  <si>
    <t>31.12.2013</t>
  </si>
  <si>
    <t>28.02.2013</t>
  </si>
  <si>
    <t>31.03.2013</t>
  </si>
  <si>
    <t>30.04.2013</t>
  </si>
  <si>
    <t>30.08.2013</t>
  </si>
  <si>
    <t>31.10.2013</t>
  </si>
  <si>
    <t>31.01.2013</t>
  </si>
  <si>
    <t>31.05.2013</t>
  </si>
  <si>
    <t>31.07.2013</t>
  </si>
  <si>
    <t>31.03.2014</t>
  </si>
  <si>
    <t>31.01.2014</t>
  </si>
  <si>
    <t>28.02.2014</t>
  </si>
  <si>
    <t>30.05.2014</t>
  </si>
  <si>
    <t>30.06.2014</t>
  </si>
  <si>
    <t>31.07.2014</t>
  </si>
  <si>
    <t>29.08.2014</t>
  </si>
  <si>
    <t>31.10.2014</t>
  </si>
  <si>
    <t>28.11.2014</t>
  </si>
  <si>
    <t>31.12.2014</t>
  </si>
  <si>
    <t>30.09.2014</t>
  </si>
  <si>
    <t>31.01.2015</t>
  </si>
  <si>
    <t>31.03.2015</t>
  </si>
  <si>
    <t>30.06.2015</t>
  </si>
  <si>
    <t>30.10.2015</t>
  </si>
  <si>
    <t>30.11.2015</t>
  </si>
  <si>
    <t>31.12.2015</t>
  </si>
  <si>
    <t>30.04.2015</t>
  </si>
  <si>
    <t>29.05.2015</t>
  </si>
  <si>
    <t>31.08.2015</t>
  </si>
  <si>
    <t>30.09.2015</t>
  </si>
  <si>
    <t>29.01.2016</t>
  </si>
  <si>
    <t>29.02.2016</t>
  </si>
  <si>
    <t>31.03.2016</t>
  </si>
  <si>
    <t>29.04.2016</t>
  </si>
  <si>
    <t>31.10.2016</t>
  </si>
  <si>
    <t>30.11.2016</t>
  </si>
  <si>
    <t>30.12.2016</t>
  </si>
  <si>
    <t>31.05.2016</t>
  </si>
  <si>
    <t>31.08.2016</t>
  </si>
  <si>
    <t>30.09.2016</t>
  </si>
  <si>
    <t>31.01.2017</t>
  </si>
  <si>
    <t>28.02.2017</t>
  </si>
  <si>
    <t>31.03.2017</t>
  </si>
  <si>
    <t>31.05.2017</t>
  </si>
  <si>
    <t>30.06.2017</t>
  </si>
  <si>
    <t>31.08.2017</t>
  </si>
  <si>
    <t>30.09.2017</t>
  </si>
  <si>
    <t>31.10.2017</t>
  </si>
  <si>
    <t>28.04.2017</t>
  </si>
  <si>
    <t>31.07.2017</t>
  </si>
  <si>
    <t>Útgáfa skírteina</t>
  </si>
  <si>
    <t>Árgjald</t>
  </si>
  <si>
    <t>Afskráð skírteini</t>
  </si>
  <si>
    <t>Vottun virkjana</t>
  </si>
  <si>
    <t>03.07.2013</t>
  </si>
  <si>
    <t>17.03.2016</t>
  </si>
  <si>
    <t>18.08.2017</t>
  </si>
  <si>
    <t>30.11.2017</t>
  </si>
  <si>
    <t>31.12.2017</t>
  </si>
  <si>
    <t>Janúar</t>
  </si>
  <si>
    <t>Febrúar</t>
  </si>
  <si>
    <t>Mars</t>
  </si>
  <si>
    <t>Apríl</t>
  </si>
  <si>
    <t>Maí</t>
  </si>
  <si>
    <t>Júní</t>
  </si>
  <si>
    <t>Júlí</t>
  </si>
  <si>
    <t>Ágúst</t>
  </si>
  <si>
    <t>Október</t>
  </si>
  <si>
    <t>Nóvember</t>
  </si>
  <si>
    <t>Desember</t>
  </si>
  <si>
    <t>Innflutningur</t>
  </si>
  <si>
    <t>Útflutningur</t>
  </si>
  <si>
    <t>Númer mánuðar</t>
  </si>
  <si>
    <t>ágúst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</si>
</sst>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/m/yyyy;@"/>
    <numFmt numFmtId="165" formatCode="_-* #,##0\ _I_S_K_-;\-* #,##0\ _I_S_K_-;_-* &quot;-&quot;\ _I_S_K_-;_-@_-"/>
  </numFmts>
  <fonts count="8" x14ac:knownFonts="1"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165" fontId="5" fillId="0" borderId="0" applyFont="0" applyFill="0" applyBorder="0" applyAlignment="0" applyProtection="0"/>
    <xf numFmtId="0" fontId="6" fillId="0" borderId="0"/>
  </cellStyleXfs>
  <cellXfs count="18">
    <xf numFmtId="0" fontId="0" fillId="0" borderId="0" xfId="0"/>
    <xf numFmtId="0" fontId="1" fillId="0" borderId="1" xfId="0" applyFont="1" applyBorder="1"/>
    <xf numFmtId="3" fontId="1" fillId="0" borderId="1" xfId="0" applyNumberFormat="1" applyFont="1" applyBorder="1"/>
    <xf numFmtId="0" fontId="2" fillId="0" borderId="0" xfId="0" applyFont="1" applyBorder="1"/>
    <xf numFmtId="3" fontId="2" fillId="0" borderId="0" xfId="0" applyNumberFormat="1" applyFont="1" applyBorder="1"/>
    <xf numFmtId="164" fontId="1" fillId="0" borderId="1" xfId="0" applyNumberFormat="1" applyFont="1" applyBorder="1"/>
    <xf numFmtId="164" fontId="2" fillId="0" borderId="0" xfId="0" applyNumberFormat="1" applyFont="1" applyBorder="1"/>
    <xf numFmtId="164" fontId="2" fillId="0" borderId="0" xfId="0" applyNumberFormat="1" applyFont="1" applyBorder="1" applyAlignment="1">
      <alignment horizontal="left"/>
    </xf>
    <xf numFmtId="0" fontId="2" fillId="0" borderId="0" xfId="0" applyFont="1" applyBorder="1" applyAlignment="1">
      <alignment horizontal="left"/>
    </xf>
    <xf numFmtId="3" fontId="1" fillId="0" borderId="1" xfId="0" applyNumberFormat="1" applyFont="1" applyFill="1" applyBorder="1"/>
    <xf numFmtId="3" fontId="2" fillId="0" borderId="0" xfId="0" applyNumberFormat="1" applyFont="1"/>
    <xf numFmtId="3" fontId="4" fillId="0" borderId="0" xfId="0" applyNumberFormat="1" applyFont="1" applyFill="1" applyBorder="1"/>
    <xf numFmtId="0" fontId="3" fillId="0" borderId="0" xfId="0" applyFont="1"/>
    <xf numFmtId="0" fontId="2" fillId="0" borderId="0" xfId="0" applyFont="1" applyBorder="1" applyAlignment="1">
      <alignment horizontal="right" vertical="center"/>
    </xf>
    <xf numFmtId="3" fontId="2" fillId="0" borderId="0" xfId="0" applyNumberFormat="1" applyFont="1" applyBorder="1" applyAlignment="1">
      <alignment horizontal="right"/>
    </xf>
    <xf numFmtId="3" fontId="2" fillId="0" borderId="0" xfId="0" applyNumberFormat="1" applyFont="1" applyAlignment="1">
      <alignment horizontal="right"/>
    </xf>
    <xf numFmtId="0" fontId="2" fillId="0" borderId="0" xfId="0" applyFont="1" applyBorder="1" applyAlignment="1">
      <alignment horizontal="right"/>
    </xf>
    <xf numFmtId="0" fontId="1" fillId="0" borderId="1" xfId="0" applyFont="1" applyBorder="1" applyAlignment="1">
      <alignment horizontal="right"/>
    </xf>
  </cellXfs>
  <cellStyles count="3">
    <cellStyle name="Comma [0] 2" xfId="1" xr:uid="{7993CBEC-37F5-46C7-8C99-E4D8BB7A9B3B}"/>
    <cellStyle name="Normal" xfId="0" builtinId="0"/>
    <cellStyle name="Normal 3" xfId="2" xr:uid="{F5A12E43-9AEB-47FF-8824-950E494B28A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35"/>
  <sheetViews>
    <sheetView tabSelected="1" workbookViewId="0">
      <pane ySplit="1" topLeftCell="A99" activePane="bottomLeft" state="frozen"/>
      <selection pane="bottomLeft" activeCell="L118" sqref="L118"/>
    </sheetView>
  </sheetViews>
  <sheetFormatPr defaultRowHeight="15" x14ac:dyDescent="0.25"/>
  <cols>
    <col min="1" max="1" width="11.140625" style="6" customWidth="1"/>
    <col min="2" max="2" width="7.5703125" style="16" customWidth="1"/>
    <col min="3" max="3" width="9.42578125" style="3" bestFit="1" customWidth="1"/>
    <col min="4" max="4" width="6.140625" style="3" bestFit="1" customWidth="1"/>
    <col min="5" max="5" width="12.5703125" style="4" bestFit="1" customWidth="1"/>
    <col min="6" max="6" width="12.7109375" style="4" bestFit="1" customWidth="1"/>
    <col min="7" max="7" width="12" style="4" bestFit="1" customWidth="1"/>
    <col min="8" max="8" width="10.140625" style="4" bestFit="1" customWidth="1"/>
    <col min="9" max="9" width="9.28515625" style="10" bestFit="1" customWidth="1"/>
    <col min="10" max="10" width="9.140625" style="12"/>
  </cols>
  <sheetData>
    <row r="1" spans="1:20" x14ac:dyDescent="0.25">
      <c r="A1" s="5" t="s">
        <v>0</v>
      </c>
      <c r="B1" s="17" t="s">
        <v>1</v>
      </c>
      <c r="C1" s="1" t="s">
        <v>2</v>
      </c>
      <c r="D1" s="1" t="s">
        <v>62</v>
      </c>
      <c r="E1" s="2" t="s">
        <v>61</v>
      </c>
      <c r="F1" s="9" t="s">
        <v>63</v>
      </c>
      <c r="G1" s="9" t="s">
        <v>64</v>
      </c>
      <c r="H1" s="9" t="s">
        <v>81</v>
      </c>
      <c r="I1" s="9" t="s">
        <v>82</v>
      </c>
      <c r="J1" s="11" t="s">
        <v>83</v>
      </c>
    </row>
    <row r="2" spans="1:20" x14ac:dyDescent="0.25">
      <c r="A2" s="6" t="s">
        <v>4</v>
      </c>
      <c r="B2" s="13">
        <f>YEAR(A2)</f>
        <v>2012</v>
      </c>
      <c r="C2" s="3" t="str">
        <f>VLOOKUP(MONTH(A2),Sheet1!$B$3:$C$14,2,FALSE)</f>
        <v>Maí</v>
      </c>
      <c r="D2" s="3">
        <v>2.17</v>
      </c>
      <c r="E2" s="4">
        <v>884114</v>
      </c>
      <c r="F2" s="4">
        <v>0</v>
      </c>
      <c r="G2" s="4">
        <v>0</v>
      </c>
      <c r="H2" s="4">
        <v>0</v>
      </c>
      <c r="I2" s="4">
        <v>0</v>
      </c>
      <c r="J2" s="12">
        <f>VLOOKUP(C2,Mánuðir!$A$1:$B$12,2,FALSE)</f>
        <v>5</v>
      </c>
    </row>
    <row r="3" spans="1:20" x14ac:dyDescent="0.25">
      <c r="A3" s="6" t="s">
        <v>3</v>
      </c>
      <c r="B3" s="13">
        <f t="shared" ref="B3:B64" si="0">YEAR(A3)</f>
        <v>2012</v>
      </c>
      <c r="C3" s="3" t="str">
        <f>VLOOKUP(MONTH(A3),Sheet1!$B$3:$C$14,2,FALSE)</f>
        <v>Júní</v>
      </c>
      <c r="D3" s="3">
        <v>0</v>
      </c>
      <c r="E3" s="4">
        <v>2311618</v>
      </c>
      <c r="F3" s="4">
        <v>0</v>
      </c>
      <c r="G3" s="4">
        <v>0</v>
      </c>
      <c r="H3" s="4">
        <v>0</v>
      </c>
      <c r="I3" s="4">
        <v>0</v>
      </c>
      <c r="J3" s="12">
        <f>VLOOKUP(C3,Mánuðir!$A$1:$B$12,2,FALSE)</f>
        <v>6</v>
      </c>
    </row>
    <row r="4" spans="1:20" x14ac:dyDescent="0.25">
      <c r="A4" s="6" t="s">
        <v>5</v>
      </c>
      <c r="B4" s="13">
        <f t="shared" si="0"/>
        <v>2012</v>
      </c>
      <c r="C4" s="3" t="str">
        <f>VLOOKUP(MONTH(A4),Sheet1!$B$3:$C$14,2,FALSE)</f>
        <v>September</v>
      </c>
      <c r="D4" s="3">
        <v>0</v>
      </c>
      <c r="E4" s="4">
        <v>584057</v>
      </c>
      <c r="F4" s="4">
        <v>0</v>
      </c>
      <c r="G4" s="4">
        <v>0</v>
      </c>
      <c r="H4" s="4">
        <v>0</v>
      </c>
      <c r="I4" s="4">
        <v>0</v>
      </c>
      <c r="J4" s="12">
        <f>VLOOKUP(C4,Mánuðir!$A$1:$B$12,2,FALSE)</f>
        <v>9</v>
      </c>
      <c r="S4" s="12"/>
      <c r="T4" s="12"/>
    </row>
    <row r="5" spans="1:20" x14ac:dyDescent="0.25">
      <c r="A5" s="6" t="s">
        <v>7</v>
      </c>
      <c r="B5" s="13">
        <f t="shared" si="0"/>
        <v>2012</v>
      </c>
      <c r="C5" s="3" t="str">
        <f>VLOOKUP(MONTH(A5),Sheet1!$B$3:$C$14,2,FALSE)</f>
        <v>Nóvember</v>
      </c>
      <c r="D5" s="3">
        <v>0</v>
      </c>
      <c r="E5" s="4">
        <v>1107446</v>
      </c>
      <c r="F5" s="4">
        <v>0</v>
      </c>
      <c r="G5" s="4">
        <v>0</v>
      </c>
      <c r="H5" s="4">
        <v>0</v>
      </c>
      <c r="I5" s="4">
        <v>0</v>
      </c>
      <c r="J5" s="12">
        <f>VLOOKUP(C5,Mánuðir!$A$1:$B$12,2,FALSE)</f>
        <v>11</v>
      </c>
      <c r="S5" s="12"/>
      <c r="T5" s="12"/>
    </row>
    <row r="6" spans="1:20" x14ac:dyDescent="0.25">
      <c r="A6" s="6" t="s">
        <v>8</v>
      </c>
      <c r="B6" s="13">
        <f t="shared" si="0"/>
        <v>2012</v>
      </c>
      <c r="C6" s="3" t="str">
        <f>VLOOKUP(MONTH(A6),Sheet1!$B$3:$C$14,2,FALSE)</f>
        <v>Desember</v>
      </c>
      <c r="D6" s="3">
        <v>0</v>
      </c>
      <c r="E6" s="4">
        <v>949173</v>
      </c>
      <c r="F6" s="4">
        <v>0</v>
      </c>
      <c r="G6" s="4">
        <v>0</v>
      </c>
      <c r="H6" s="4">
        <v>0</v>
      </c>
      <c r="I6" s="4">
        <v>4346896</v>
      </c>
      <c r="J6" s="12">
        <f>VLOOKUP(C6,Mánuðir!$A$1:$B$12,2,FALSE)</f>
        <v>12</v>
      </c>
      <c r="S6" s="12"/>
      <c r="T6" s="12"/>
    </row>
    <row r="7" spans="1:20" x14ac:dyDescent="0.25">
      <c r="A7" s="6" t="s">
        <v>17</v>
      </c>
      <c r="B7" s="13">
        <f t="shared" si="0"/>
        <v>2013</v>
      </c>
      <c r="C7" s="3" t="str">
        <f>VLOOKUP(MONTH(A7),Sheet1!$B$3:$C$14,2,FALSE)</f>
        <v>Janúar</v>
      </c>
      <c r="D7" s="3">
        <v>0</v>
      </c>
      <c r="E7" s="4">
        <v>250593</v>
      </c>
      <c r="F7" s="4">
        <v>0</v>
      </c>
      <c r="G7" s="4">
        <v>0</v>
      </c>
      <c r="H7" s="4">
        <v>0</v>
      </c>
      <c r="I7" s="4">
        <v>0</v>
      </c>
      <c r="J7" s="12">
        <f>VLOOKUP(C7,Mánuðir!$A$1:$B$12,2,FALSE)</f>
        <v>1</v>
      </c>
      <c r="S7" s="12"/>
      <c r="T7" s="12"/>
    </row>
    <row r="8" spans="1:20" x14ac:dyDescent="0.25">
      <c r="A8" s="6" t="s">
        <v>12</v>
      </c>
      <c r="B8" s="13">
        <f t="shared" si="0"/>
        <v>2013</v>
      </c>
      <c r="C8" s="3" t="str">
        <f>VLOOKUP(MONTH(A8),Sheet1!$B$3:$C$14,2,FALSE)</f>
        <v>Febrúar</v>
      </c>
      <c r="D8" s="3">
        <v>0</v>
      </c>
      <c r="E8" s="4">
        <v>100753</v>
      </c>
      <c r="F8" s="4">
        <v>0</v>
      </c>
      <c r="G8" s="4">
        <v>0</v>
      </c>
      <c r="H8" s="4">
        <v>0</v>
      </c>
      <c r="I8" s="4">
        <v>0</v>
      </c>
      <c r="J8" s="12">
        <f>VLOOKUP(C8,Mánuðir!$A$1:$B$12,2,FALSE)</f>
        <v>2</v>
      </c>
      <c r="S8" s="12"/>
      <c r="T8" s="12"/>
    </row>
    <row r="9" spans="1:20" x14ac:dyDescent="0.25">
      <c r="A9" s="6" t="s">
        <v>13</v>
      </c>
      <c r="B9" s="13">
        <f t="shared" si="0"/>
        <v>2013</v>
      </c>
      <c r="C9" s="3" t="str">
        <f>VLOOKUP(MONTH(A9),Sheet1!$B$3:$C$14,2,FALSE)</f>
        <v>Mars</v>
      </c>
      <c r="D9" s="3">
        <v>0</v>
      </c>
      <c r="E9" s="4">
        <v>3570568</v>
      </c>
      <c r="F9" s="4">
        <v>0</v>
      </c>
      <c r="G9" s="4">
        <v>0</v>
      </c>
      <c r="H9" s="4">
        <v>0</v>
      </c>
      <c r="I9" s="4">
        <v>0</v>
      </c>
      <c r="J9" s="12">
        <f>VLOOKUP(C9,Mánuðir!$A$1:$B$12,2,FALSE)</f>
        <v>3</v>
      </c>
      <c r="S9" s="12"/>
      <c r="T9" s="12"/>
    </row>
    <row r="10" spans="1:20" x14ac:dyDescent="0.25">
      <c r="A10" s="6" t="s">
        <v>14</v>
      </c>
      <c r="B10" s="13">
        <f t="shared" si="0"/>
        <v>2013</v>
      </c>
      <c r="C10" s="3" t="str">
        <f>VLOOKUP(MONTH(A10),Sheet1!$B$3:$C$14,2,FALSE)</f>
        <v>Apríl</v>
      </c>
      <c r="D10" s="3">
        <v>0</v>
      </c>
      <c r="E10" s="4">
        <v>36660</v>
      </c>
      <c r="F10" s="4">
        <v>0</v>
      </c>
      <c r="G10" s="4">
        <v>3</v>
      </c>
      <c r="H10" s="4">
        <v>0</v>
      </c>
      <c r="I10" s="4">
        <v>0</v>
      </c>
      <c r="J10" s="12">
        <f>VLOOKUP(C10,Mánuðir!$A$1:$B$12,2,FALSE)</f>
        <v>4</v>
      </c>
      <c r="S10" s="12"/>
      <c r="T10" s="12"/>
    </row>
    <row r="11" spans="1:20" x14ac:dyDescent="0.25">
      <c r="A11" s="6" t="s">
        <v>18</v>
      </c>
      <c r="B11" s="13">
        <f t="shared" si="0"/>
        <v>2013</v>
      </c>
      <c r="C11" s="3" t="str">
        <f>VLOOKUP(MONTH(A11),Sheet1!$B$3:$C$14,2,FALSE)</f>
        <v>Maí</v>
      </c>
      <c r="D11" s="3">
        <v>0</v>
      </c>
      <c r="E11" s="4">
        <v>2052</v>
      </c>
      <c r="F11" s="4">
        <v>0</v>
      </c>
      <c r="G11" s="4">
        <v>0</v>
      </c>
      <c r="H11" s="4">
        <v>0</v>
      </c>
      <c r="I11" s="4">
        <v>0</v>
      </c>
      <c r="J11" s="12">
        <f>VLOOKUP(C11,Mánuðir!$A$1:$B$12,2,FALSE)</f>
        <v>5</v>
      </c>
      <c r="S11" s="12"/>
      <c r="T11" s="12"/>
    </row>
    <row r="12" spans="1:20" x14ac:dyDescent="0.25">
      <c r="A12" s="6" t="s">
        <v>65</v>
      </c>
      <c r="B12" s="13">
        <f t="shared" si="0"/>
        <v>2013</v>
      </c>
      <c r="C12" s="3" t="str">
        <f>VLOOKUP(MONTH(A12),Sheet1!$B$3:$C$14,2,FALSE)</f>
        <v>Júlí</v>
      </c>
      <c r="D12" s="3">
        <v>0</v>
      </c>
      <c r="E12" s="4">
        <v>250127</v>
      </c>
      <c r="F12" s="4">
        <v>0</v>
      </c>
      <c r="G12" s="4">
        <v>0</v>
      </c>
      <c r="H12" s="4">
        <v>0</v>
      </c>
      <c r="I12" s="4">
        <v>0</v>
      </c>
      <c r="J12" s="12">
        <f>VLOOKUP(C12,Mánuðir!$A$1:$B$12,2,FALSE)</f>
        <v>7</v>
      </c>
      <c r="S12" s="12"/>
      <c r="T12" s="12"/>
    </row>
    <row r="13" spans="1:20" x14ac:dyDescent="0.25">
      <c r="A13" s="6" t="s">
        <v>19</v>
      </c>
      <c r="B13" s="13">
        <f t="shared" si="0"/>
        <v>2013</v>
      </c>
      <c r="C13" s="3" t="str">
        <f>VLOOKUP(MONTH(A13),Sheet1!$B$3:$C$14,2,FALSE)</f>
        <v>Júlí</v>
      </c>
      <c r="D13" s="3">
        <v>0</v>
      </c>
      <c r="E13" s="4">
        <v>-235788</v>
      </c>
      <c r="F13" s="4">
        <v>0</v>
      </c>
      <c r="G13" s="4">
        <v>0</v>
      </c>
      <c r="H13" s="4">
        <v>0</v>
      </c>
      <c r="I13" s="4">
        <v>0</v>
      </c>
      <c r="J13" s="12">
        <f>VLOOKUP(C13,Mánuðir!$A$1:$B$12,2,FALSE)</f>
        <v>7</v>
      </c>
      <c r="S13" s="12"/>
      <c r="T13" s="12"/>
    </row>
    <row r="14" spans="1:20" x14ac:dyDescent="0.25">
      <c r="A14" s="6" t="s">
        <v>15</v>
      </c>
      <c r="B14" s="13">
        <f t="shared" si="0"/>
        <v>2013</v>
      </c>
      <c r="C14" s="3" t="str">
        <f>VLOOKUP(MONTH(A14),Sheet1!$B$3:$C$14,2,FALSE)</f>
        <v>Ágúst</v>
      </c>
      <c r="D14" s="3">
        <v>0</v>
      </c>
      <c r="E14" s="4">
        <v>730243</v>
      </c>
      <c r="F14" s="4">
        <v>0</v>
      </c>
      <c r="G14" s="4">
        <v>0</v>
      </c>
      <c r="H14" s="4">
        <v>0</v>
      </c>
      <c r="I14" s="4">
        <v>0</v>
      </c>
      <c r="J14" s="12">
        <f>VLOOKUP(C14,Mánuðir!$A$1:$B$12,2,FALSE)</f>
        <v>8</v>
      </c>
      <c r="S14" s="12"/>
      <c r="T14" s="12"/>
    </row>
    <row r="15" spans="1:20" x14ac:dyDescent="0.25">
      <c r="A15" s="6" t="s">
        <v>9</v>
      </c>
      <c r="B15" s="13">
        <f t="shared" si="0"/>
        <v>2013</v>
      </c>
      <c r="C15" s="3" t="str">
        <f>VLOOKUP(MONTH(A15),Sheet1!$B$3:$C$14,2,FALSE)</f>
        <v>September</v>
      </c>
      <c r="D15" s="3">
        <v>0</v>
      </c>
      <c r="E15" s="4">
        <v>272471</v>
      </c>
      <c r="F15" s="4">
        <v>0</v>
      </c>
      <c r="G15" s="4">
        <v>0</v>
      </c>
      <c r="H15" s="4">
        <v>0</v>
      </c>
      <c r="I15" s="4">
        <v>0</v>
      </c>
      <c r="J15" s="12">
        <f>VLOOKUP(C15,Mánuðir!$A$1:$B$12,2,FALSE)</f>
        <v>9</v>
      </c>
      <c r="S15" s="12"/>
      <c r="T15" s="12"/>
    </row>
    <row r="16" spans="1:20" x14ac:dyDescent="0.25">
      <c r="A16" s="6" t="s">
        <v>16</v>
      </c>
      <c r="B16" s="13">
        <f t="shared" si="0"/>
        <v>2013</v>
      </c>
      <c r="C16" s="3" t="str">
        <f>VLOOKUP(MONTH(A16),Sheet1!$B$3:$C$14,2,FALSE)</f>
        <v>Október</v>
      </c>
      <c r="D16" s="3">
        <v>0</v>
      </c>
      <c r="E16" s="4">
        <v>1020485</v>
      </c>
      <c r="F16" s="4">
        <v>0</v>
      </c>
      <c r="G16" s="4">
        <v>0</v>
      </c>
      <c r="H16" s="4">
        <v>0</v>
      </c>
      <c r="I16" s="4">
        <v>0</v>
      </c>
      <c r="J16" s="12">
        <f>VLOOKUP(C16,Mánuðir!$A$1:$B$12,2,FALSE)</f>
        <v>10</v>
      </c>
    </row>
    <row r="17" spans="1:10" x14ac:dyDescent="0.25">
      <c r="A17" s="6" t="s">
        <v>10</v>
      </c>
      <c r="B17" s="13">
        <f t="shared" si="0"/>
        <v>2013</v>
      </c>
      <c r="C17" s="3" t="str">
        <f>VLOOKUP(MONTH(A17),Sheet1!$B$3:$C$14,2,FALSE)</f>
        <v>Nóvember</v>
      </c>
      <c r="D17" s="3">
        <v>0</v>
      </c>
      <c r="E17" s="4">
        <v>1517012</v>
      </c>
      <c r="F17" s="4">
        <v>0</v>
      </c>
      <c r="G17" s="4">
        <v>0</v>
      </c>
      <c r="H17" s="4">
        <v>0</v>
      </c>
      <c r="I17" s="4">
        <v>0</v>
      </c>
      <c r="J17" s="12">
        <f>VLOOKUP(C17,Mánuðir!$A$1:$B$12,2,FALSE)</f>
        <v>11</v>
      </c>
    </row>
    <row r="18" spans="1:10" x14ac:dyDescent="0.25">
      <c r="A18" s="7" t="s">
        <v>11</v>
      </c>
      <c r="B18" s="13">
        <f t="shared" si="0"/>
        <v>2013</v>
      </c>
      <c r="C18" s="3" t="str">
        <f>VLOOKUP(MONTH(A18),Sheet1!$B$3:$C$14,2,FALSE)</f>
        <v>Desember</v>
      </c>
      <c r="D18" s="3">
        <v>0</v>
      </c>
      <c r="E18" s="4">
        <v>5176751</v>
      </c>
      <c r="F18" s="4">
        <v>0</v>
      </c>
      <c r="G18" s="4">
        <v>0</v>
      </c>
      <c r="H18" s="4">
        <v>0</v>
      </c>
      <c r="I18" s="4">
        <v>13480834</v>
      </c>
      <c r="J18" s="12">
        <f>VLOOKUP(C18,Mánuðir!$A$1:$B$12,2,FALSE)</f>
        <v>12</v>
      </c>
    </row>
    <row r="19" spans="1:10" x14ac:dyDescent="0.25">
      <c r="A19" s="7" t="s">
        <v>21</v>
      </c>
      <c r="B19" s="13">
        <f t="shared" si="0"/>
        <v>2014</v>
      </c>
      <c r="C19" s="3" t="str">
        <f>VLOOKUP(MONTH(A19),Sheet1!$B$3:$C$14,2,FALSE)</f>
        <v>Janúar</v>
      </c>
      <c r="D19" s="3">
        <v>0</v>
      </c>
      <c r="E19" s="4">
        <v>1229837</v>
      </c>
      <c r="F19" s="4">
        <v>0</v>
      </c>
      <c r="G19" s="4">
        <v>0</v>
      </c>
      <c r="H19" s="4">
        <v>0</v>
      </c>
      <c r="I19" s="4">
        <v>0</v>
      </c>
      <c r="J19" s="12">
        <f>VLOOKUP(C19,Mánuðir!$A$1:$B$12,2,FALSE)</f>
        <v>1</v>
      </c>
    </row>
    <row r="20" spans="1:10" x14ac:dyDescent="0.25">
      <c r="A20" s="7" t="s">
        <v>22</v>
      </c>
      <c r="B20" s="13">
        <f t="shared" si="0"/>
        <v>2014</v>
      </c>
      <c r="C20" s="3" t="str">
        <f>VLOOKUP(MONTH(A20),Sheet1!$B$3:$C$14,2,FALSE)</f>
        <v>Febrúar</v>
      </c>
      <c r="D20" s="3">
        <v>0</v>
      </c>
      <c r="E20" s="4">
        <v>457101</v>
      </c>
      <c r="F20" s="4">
        <v>0</v>
      </c>
      <c r="G20" s="4">
        <v>0</v>
      </c>
      <c r="H20" s="4">
        <v>0</v>
      </c>
      <c r="I20" s="4">
        <v>0</v>
      </c>
      <c r="J20" s="12">
        <f>VLOOKUP(C20,Mánuðir!$A$1:$B$12,2,FALSE)</f>
        <v>2</v>
      </c>
    </row>
    <row r="21" spans="1:10" x14ac:dyDescent="0.25">
      <c r="A21" s="7" t="s">
        <v>20</v>
      </c>
      <c r="B21" s="13">
        <f t="shared" si="0"/>
        <v>2014</v>
      </c>
      <c r="C21" s="3" t="str">
        <f>VLOOKUP(MONTH(A21),Sheet1!$B$3:$C$14,2,FALSE)</f>
        <v>Mars</v>
      </c>
      <c r="D21" s="3">
        <v>0</v>
      </c>
      <c r="E21" s="4">
        <v>1474529</v>
      </c>
      <c r="F21" s="4">
        <v>0</v>
      </c>
      <c r="G21" s="4">
        <v>0</v>
      </c>
      <c r="H21" s="4">
        <v>0</v>
      </c>
      <c r="I21" s="4">
        <v>0</v>
      </c>
      <c r="J21" s="12">
        <f>VLOOKUP(C21,Mánuðir!$A$1:$B$12,2,FALSE)</f>
        <v>3</v>
      </c>
    </row>
    <row r="22" spans="1:10" x14ac:dyDescent="0.25">
      <c r="A22" s="7">
        <v>41759</v>
      </c>
      <c r="B22" s="13">
        <f t="shared" si="0"/>
        <v>2014</v>
      </c>
      <c r="C22" s="3" t="str">
        <f>VLOOKUP(MONTH(A22),Sheet1!$B$3:$C$14,2,FALSE)</f>
        <v>Apríl</v>
      </c>
      <c r="D22" s="3">
        <v>0</v>
      </c>
      <c r="E22" s="4">
        <v>341003</v>
      </c>
      <c r="F22" s="4">
        <v>0</v>
      </c>
      <c r="G22" s="4">
        <v>0</v>
      </c>
      <c r="H22" s="4">
        <v>0</v>
      </c>
      <c r="I22" s="4">
        <v>0</v>
      </c>
      <c r="J22" s="12">
        <f>VLOOKUP(C22,Mánuðir!$A$1:$B$12,2,FALSE)</f>
        <v>4</v>
      </c>
    </row>
    <row r="23" spans="1:10" x14ac:dyDescent="0.25">
      <c r="A23" s="7" t="s">
        <v>23</v>
      </c>
      <c r="B23" s="13">
        <f t="shared" si="0"/>
        <v>2014</v>
      </c>
      <c r="C23" s="3" t="str">
        <f>VLOOKUP(MONTH(A23),Sheet1!$B$3:$C$14,2,FALSE)</f>
        <v>Maí</v>
      </c>
      <c r="D23" s="3">
        <v>0</v>
      </c>
      <c r="E23" s="4">
        <v>1057640</v>
      </c>
      <c r="F23" s="4">
        <v>0</v>
      </c>
      <c r="G23" s="4">
        <v>2</v>
      </c>
      <c r="H23" s="4">
        <v>0</v>
      </c>
      <c r="I23" s="4">
        <v>0</v>
      </c>
      <c r="J23" s="12">
        <f>VLOOKUP(C23,Mánuðir!$A$1:$B$12,2,FALSE)</f>
        <v>5</v>
      </c>
    </row>
    <row r="24" spans="1:10" x14ac:dyDescent="0.25">
      <c r="A24" s="7" t="s">
        <v>24</v>
      </c>
      <c r="B24" s="13">
        <f t="shared" si="0"/>
        <v>2014</v>
      </c>
      <c r="C24" s="3" t="str">
        <f>VLOOKUP(MONTH(A24),Sheet1!$B$3:$C$14,2,FALSE)</f>
        <v>Júní</v>
      </c>
      <c r="D24" s="3">
        <v>0</v>
      </c>
      <c r="E24" s="4">
        <v>680685</v>
      </c>
      <c r="F24" s="4">
        <v>0</v>
      </c>
      <c r="G24" s="4">
        <v>0</v>
      </c>
      <c r="H24" s="4">
        <v>0</v>
      </c>
      <c r="I24" s="4">
        <v>0</v>
      </c>
      <c r="J24" s="12">
        <f>VLOOKUP(C24,Mánuðir!$A$1:$B$12,2,FALSE)</f>
        <v>6</v>
      </c>
    </row>
    <row r="25" spans="1:10" x14ac:dyDescent="0.25">
      <c r="A25" s="7" t="s">
        <v>25</v>
      </c>
      <c r="B25" s="13">
        <f t="shared" si="0"/>
        <v>2014</v>
      </c>
      <c r="C25" s="3" t="str">
        <f>VLOOKUP(MONTH(A25),Sheet1!$B$3:$C$14,2,FALSE)</f>
        <v>Júlí</v>
      </c>
      <c r="D25" s="3">
        <v>0</v>
      </c>
      <c r="E25" s="4">
        <v>428968</v>
      </c>
      <c r="F25" s="4">
        <v>0</v>
      </c>
      <c r="G25" s="4">
        <v>0</v>
      </c>
      <c r="H25" s="4">
        <v>0</v>
      </c>
      <c r="I25" s="4">
        <v>0</v>
      </c>
      <c r="J25" s="12">
        <f>VLOOKUP(C25,Mánuðir!$A$1:$B$12,2,FALSE)</f>
        <v>7</v>
      </c>
    </row>
    <row r="26" spans="1:10" x14ac:dyDescent="0.25">
      <c r="A26" s="7" t="s">
        <v>26</v>
      </c>
      <c r="B26" s="13">
        <f t="shared" si="0"/>
        <v>2014</v>
      </c>
      <c r="C26" s="3" t="str">
        <f>VLOOKUP(MONTH(A26),Sheet1!$B$3:$C$14,2,FALSE)</f>
        <v>Ágúst</v>
      </c>
      <c r="D26" s="3">
        <v>0</v>
      </c>
      <c r="E26" s="4">
        <v>896992</v>
      </c>
      <c r="F26" s="4">
        <v>0</v>
      </c>
      <c r="G26" s="4">
        <v>0</v>
      </c>
      <c r="H26" s="4">
        <v>0</v>
      </c>
      <c r="I26" s="4">
        <v>0</v>
      </c>
      <c r="J26" s="12">
        <f>VLOOKUP(C26,Mánuðir!$A$1:$B$12,2,FALSE)</f>
        <v>8</v>
      </c>
    </row>
    <row r="27" spans="1:10" x14ac:dyDescent="0.25">
      <c r="A27" s="7" t="s">
        <v>30</v>
      </c>
      <c r="B27" s="13">
        <f t="shared" si="0"/>
        <v>2014</v>
      </c>
      <c r="C27" s="3" t="str">
        <f>VLOOKUP(MONTH(A27),Sheet1!$B$3:$C$14,2,FALSE)</f>
        <v>September</v>
      </c>
      <c r="D27" s="3">
        <v>0</v>
      </c>
      <c r="E27" s="4">
        <v>292189</v>
      </c>
      <c r="F27" s="4">
        <v>0</v>
      </c>
      <c r="G27" s="4">
        <v>0</v>
      </c>
      <c r="H27" s="4">
        <v>0</v>
      </c>
      <c r="I27" s="4">
        <v>0</v>
      </c>
      <c r="J27" s="12">
        <f>VLOOKUP(C27,Mánuðir!$A$1:$B$12,2,FALSE)</f>
        <v>9</v>
      </c>
    </row>
    <row r="28" spans="1:10" x14ac:dyDescent="0.25">
      <c r="A28" s="7" t="s">
        <v>27</v>
      </c>
      <c r="B28" s="13">
        <f t="shared" si="0"/>
        <v>2014</v>
      </c>
      <c r="C28" s="3" t="str">
        <f>VLOOKUP(MONTH(A28),Sheet1!$B$3:$C$14,2,FALSE)</f>
        <v>Október</v>
      </c>
      <c r="D28" s="3">
        <v>0</v>
      </c>
      <c r="E28" s="4">
        <v>1094006</v>
      </c>
      <c r="F28" s="4">
        <v>0</v>
      </c>
      <c r="G28" s="4">
        <v>0</v>
      </c>
      <c r="H28" s="4">
        <v>0</v>
      </c>
      <c r="I28" s="4">
        <v>0</v>
      </c>
      <c r="J28" s="12">
        <f>VLOOKUP(C28,Mánuðir!$A$1:$B$12,2,FALSE)</f>
        <v>10</v>
      </c>
    </row>
    <row r="29" spans="1:10" x14ac:dyDescent="0.25">
      <c r="A29" s="7" t="s">
        <v>28</v>
      </c>
      <c r="B29" s="13">
        <f t="shared" si="0"/>
        <v>2014</v>
      </c>
      <c r="C29" s="3" t="str">
        <f>VLOOKUP(MONTH(A29),Sheet1!$B$3:$C$14,2,FALSE)</f>
        <v>Nóvember</v>
      </c>
      <c r="D29" s="3">
        <v>0</v>
      </c>
      <c r="E29" s="4">
        <v>1182398</v>
      </c>
      <c r="F29" s="4">
        <v>0</v>
      </c>
      <c r="G29" s="4">
        <v>0</v>
      </c>
      <c r="H29" s="4">
        <v>0</v>
      </c>
      <c r="I29" s="4">
        <v>0</v>
      </c>
      <c r="J29" s="12">
        <f>VLOOKUP(C29,Mánuðir!$A$1:$B$12,2,FALSE)</f>
        <v>11</v>
      </c>
    </row>
    <row r="30" spans="1:10" x14ac:dyDescent="0.25">
      <c r="A30" s="7" t="s">
        <v>29</v>
      </c>
      <c r="B30" s="13">
        <f t="shared" si="0"/>
        <v>2014</v>
      </c>
      <c r="C30" s="3" t="str">
        <f>VLOOKUP(MONTH(A30),Sheet1!$B$3:$C$14,2,FALSE)</f>
        <v>Desember</v>
      </c>
      <c r="D30" s="3">
        <v>0</v>
      </c>
      <c r="E30" s="4">
        <v>895075</v>
      </c>
      <c r="F30" s="4">
        <v>0</v>
      </c>
      <c r="G30" s="4">
        <v>0</v>
      </c>
      <c r="H30" s="4">
        <v>0</v>
      </c>
      <c r="I30" s="4">
        <v>9911719</v>
      </c>
      <c r="J30" s="12">
        <f>VLOOKUP(C30,Mánuðir!$A$1:$B$12,2,FALSE)</f>
        <v>12</v>
      </c>
    </row>
    <row r="31" spans="1:10" x14ac:dyDescent="0.25">
      <c r="A31" s="7" t="s">
        <v>31</v>
      </c>
      <c r="B31" s="13">
        <f t="shared" si="0"/>
        <v>2015</v>
      </c>
      <c r="C31" s="3" t="str">
        <f>VLOOKUP(MONTH(A31),Sheet1!$B$3:$C$14,2,FALSE)</f>
        <v>Janúar</v>
      </c>
      <c r="D31" s="3">
        <v>0</v>
      </c>
      <c r="E31" s="4">
        <v>1806551</v>
      </c>
      <c r="F31" s="4">
        <v>0</v>
      </c>
      <c r="G31" s="4">
        <v>0</v>
      </c>
      <c r="H31" s="4">
        <v>0</v>
      </c>
      <c r="I31" s="4">
        <v>0</v>
      </c>
      <c r="J31" s="12">
        <f>VLOOKUP(C31,Mánuðir!$A$1:$B$12,2,FALSE)</f>
        <v>1</v>
      </c>
    </row>
    <row r="32" spans="1:10" x14ac:dyDescent="0.25">
      <c r="A32" s="7" t="s">
        <v>32</v>
      </c>
      <c r="B32" s="13">
        <f t="shared" si="0"/>
        <v>2015</v>
      </c>
      <c r="C32" s="3" t="str">
        <f>VLOOKUP(MONTH(A32),Sheet1!$B$3:$C$14,2,FALSE)</f>
        <v>Mars</v>
      </c>
      <c r="D32" s="3">
        <v>0</v>
      </c>
      <c r="E32" s="4">
        <v>1573039</v>
      </c>
      <c r="F32" s="4">
        <v>0</v>
      </c>
      <c r="G32" s="4">
        <v>0</v>
      </c>
      <c r="H32" s="4">
        <v>0</v>
      </c>
      <c r="I32" s="4">
        <v>0</v>
      </c>
      <c r="J32" s="12">
        <f>VLOOKUP(C32,Mánuðir!$A$1:$B$12,2,FALSE)</f>
        <v>3</v>
      </c>
    </row>
    <row r="33" spans="1:10" x14ac:dyDescent="0.25">
      <c r="A33" s="7" t="s">
        <v>37</v>
      </c>
      <c r="B33" s="13">
        <f t="shared" si="0"/>
        <v>2015</v>
      </c>
      <c r="C33" s="3" t="str">
        <f>VLOOKUP(MONTH(A33),Sheet1!$B$3:$C$14,2,FALSE)</f>
        <v>Apríl</v>
      </c>
      <c r="D33" s="3">
        <v>0</v>
      </c>
      <c r="E33" s="4">
        <v>396</v>
      </c>
      <c r="F33" s="4">
        <v>0</v>
      </c>
      <c r="G33" s="4">
        <v>0</v>
      </c>
      <c r="H33" s="4">
        <v>0</v>
      </c>
      <c r="I33" s="4">
        <v>0</v>
      </c>
      <c r="J33" s="12">
        <f>VLOOKUP(C33,Mánuðir!$A$1:$B$12,2,FALSE)</f>
        <v>4</v>
      </c>
    </row>
    <row r="34" spans="1:10" x14ac:dyDescent="0.25">
      <c r="A34" s="7" t="s">
        <v>38</v>
      </c>
      <c r="B34" s="13">
        <f t="shared" si="0"/>
        <v>2015</v>
      </c>
      <c r="C34" s="3" t="str">
        <f>VLOOKUP(MONTH(A34),Sheet1!$B$3:$C$14,2,FALSE)</f>
        <v>Maí</v>
      </c>
      <c r="D34" s="3">
        <v>0</v>
      </c>
      <c r="E34" s="4">
        <v>162775</v>
      </c>
      <c r="F34" s="4">
        <v>0</v>
      </c>
      <c r="G34" s="4">
        <v>0</v>
      </c>
      <c r="H34" s="4">
        <v>0</v>
      </c>
      <c r="I34" s="4">
        <v>0</v>
      </c>
      <c r="J34" s="12">
        <f>VLOOKUP(C34,Mánuðir!$A$1:$B$12,2,FALSE)</f>
        <v>5</v>
      </c>
    </row>
    <row r="35" spans="1:10" x14ac:dyDescent="0.25">
      <c r="A35" s="7" t="s">
        <v>33</v>
      </c>
      <c r="B35" s="13">
        <f t="shared" si="0"/>
        <v>2015</v>
      </c>
      <c r="C35" s="3" t="str">
        <f>VLOOKUP(MONTH(A35),Sheet1!$B$3:$C$14,2,FALSE)</f>
        <v>Júní</v>
      </c>
      <c r="D35" s="3">
        <v>0</v>
      </c>
      <c r="E35" s="4">
        <v>772766</v>
      </c>
      <c r="F35" s="4">
        <v>0</v>
      </c>
      <c r="G35" s="4">
        <v>0</v>
      </c>
      <c r="H35" s="4">
        <v>0</v>
      </c>
      <c r="I35" s="4">
        <v>0</v>
      </c>
      <c r="J35" s="12">
        <f>VLOOKUP(C35,Mánuðir!$A$1:$B$12,2,FALSE)</f>
        <v>6</v>
      </c>
    </row>
    <row r="36" spans="1:10" x14ac:dyDescent="0.25">
      <c r="A36" s="7" t="s">
        <v>39</v>
      </c>
      <c r="B36" s="13">
        <f t="shared" si="0"/>
        <v>2015</v>
      </c>
      <c r="C36" s="3" t="str">
        <f>VLOOKUP(MONTH(A36),Sheet1!$B$3:$C$14,2,FALSE)</f>
        <v>Ágúst</v>
      </c>
      <c r="D36" s="3">
        <v>0</v>
      </c>
      <c r="E36" s="4">
        <v>490837</v>
      </c>
      <c r="F36" s="4">
        <v>0</v>
      </c>
      <c r="G36" s="4">
        <v>0</v>
      </c>
      <c r="H36" s="4">
        <v>0</v>
      </c>
      <c r="I36" s="4">
        <v>0</v>
      </c>
      <c r="J36" s="12">
        <f>VLOOKUP(C36,Mánuðir!$A$1:$B$12,2,FALSE)</f>
        <v>8</v>
      </c>
    </row>
    <row r="37" spans="1:10" x14ac:dyDescent="0.25">
      <c r="A37" s="7" t="s">
        <v>40</v>
      </c>
      <c r="B37" s="13">
        <f t="shared" si="0"/>
        <v>2015</v>
      </c>
      <c r="C37" s="3" t="str">
        <f>VLOOKUP(MONTH(A37),Sheet1!$B$3:$C$14,2,FALSE)</f>
        <v>September</v>
      </c>
      <c r="D37" s="3">
        <v>0</v>
      </c>
      <c r="E37" s="4">
        <v>232897</v>
      </c>
      <c r="F37" s="4">
        <v>0</v>
      </c>
      <c r="G37" s="4">
        <v>0</v>
      </c>
      <c r="H37" s="4">
        <v>0</v>
      </c>
      <c r="I37" s="4">
        <v>0</v>
      </c>
      <c r="J37" s="12">
        <f>VLOOKUP(C37,Mánuðir!$A$1:$B$12,2,FALSE)</f>
        <v>9</v>
      </c>
    </row>
    <row r="38" spans="1:10" x14ac:dyDescent="0.25">
      <c r="A38" s="7" t="s">
        <v>34</v>
      </c>
      <c r="B38" s="13">
        <f t="shared" si="0"/>
        <v>2015</v>
      </c>
      <c r="C38" s="3" t="str">
        <f>VLOOKUP(MONTH(A38),Sheet1!$B$3:$C$14,2,FALSE)</f>
        <v>Október</v>
      </c>
      <c r="D38" s="3">
        <v>0</v>
      </c>
      <c r="E38" s="4">
        <v>402982</v>
      </c>
      <c r="F38" s="4">
        <v>0</v>
      </c>
      <c r="G38" s="4">
        <v>0</v>
      </c>
      <c r="H38" s="4">
        <v>0</v>
      </c>
      <c r="I38" s="4">
        <v>0</v>
      </c>
      <c r="J38" s="12">
        <f>VLOOKUP(C38,Mánuðir!$A$1:$B$12,2,FALSE)</f>
        <v>10</v>
      </c>
    </row>
    <row r="39" spans="1:10" x14ac:dyDescent="0.25">
      <c r="A39" s="7" t="s">
        <v>35</v>
      </c>
      <c r="B39" s="13">
        <f t="shared" si="0"/>
        <v>2015</v>
      </c>
      <c r="C39" s="3" t="str">
        <f>VLOOKUP(MONTH(A39),Sheet1!$B$3:$C$14,2,FALSE)</f>
        <v>Nóvember</v>
      </c>
      <c r="D39" s="3">
        <v>0</v>
      </c>
      <c r="E39" s="4">
        <v>384978</v>
      </c>
      <c r="F39" s="4">
        <v>0</v>
      </c>
      <c r="G39" s="4">
        <v>0</v>
      </c>
      <c r="H39" s="4">
        <v>0</v>
      </c>
      <c r="I39" s="4">
        <v>0</v>
      </c>
      <c r="J39" s="12">
        <f>VLOOKUP(C39,Mánuðir!$A$1:$B$12,2,FALSE)</f>
        <v>11</v>
      </c>
    </row>
    <row r="40" spans="1:10" x14ac:dyDescent="0.25">
      <c r="A40" s="7" t="s">
        <v>36</v>
      </c>
      <c r="B40" s="13">
        <f t="shared" si="0"/>
        <v>2015</v>
      </c>
      <c r="C40" s="3" t="str">
        <f>VLOOKUP(MONTH(A40),Sheet1!$B$3:$C$14,2,FALSE)</f>
        <v>Desember</v>
      </c>
      <c r="D40" s="3">
        <v>0</v>
      </c>
      <c r="E40" s="4">
        <v>620848</v>
      </c>
      <c r="F40" s="4">
        <v>0</v>
      </c>
      <c r="G40" s="4">
        <v>0</v>
      </c>
      <c r="H40" s="4">
        <v>0</v>
      </c>
      <c r="I40" s="4">
        <v>5825841</v>
      </c>
      <c r="J40" s="12">
        <f>VLOOKUP(C40,Mánuðir!$A$1:$B$12,2,FALSE)</f>
        <v>12</v>
      </c>
    </row>
    <row r="41" spans="1:10" x14ac:dyDescent="0.25">
      <c r="A41" s="7" t="s">
        <v>41</v>
      </c>
      <c r="B41" s="13">
        <f t="shared" si="0"/>
        <v>2016</v>
      </c>
      <c r="C41" s="3" t="str">
        <f>VLOOKUP(MONTH(A41),Sheet1!$B$3:$C$14,2,FALSE)</f>
        <v>Janúar</v>
      </c>
      <c r="D41" s="3">
        <v>0</v>
      </c>
      <c r="E41" s="4">
        <v>1911298</v>
      </c>
      <c r="F41" s="4">
        <v>0</v>
      </c>
      <c r="G41" s="4">
        <v>0</v>
      </c>
      <c r="H41" s="4">
        <v>0</v>
      </c>
      <c r="I41" s="4">
        <v>0</v>
      </c>
      <c r="J41" s="12">
        <f>VLOOKUP(C41,Mánuðir!$A$1:$B$12,2,FALSE)</f>
        <v>1</v>
      </c>
    </row>
    <row r="42" spans="1:10" x14ac:dyDescent="0.25">
      <c r="A42" s="7" t="s">
        <v>42</v>
      </c>
      <c r="B42" s="13">
        <f t="shared" si="0"/>
        <v>2016</v>
      </c>
      <c r="C42" s="3" t="str">
        <f>VLOOKUP(MONTH(A42),Sheet1!$B$3:$C$14,2,FALSE)</f>
        <v>Febrúar</v>
      </c>
      <c r="D42" s="3">
        <v>0</v>
      </c>
      <c r="E42" s="4">
        <v>695501</v>
      </c>
      <c r="F42" s="4">
        <v>0</v>
      </c>
      <c r="G42" s="4">
        <v>0</v>
      </c>
      <c r="H42" s="4">
        <v>0</v>
      </c>
      <c r="I42" s="4">
        <v>0</v>
      </c>
      <c r="J42" s="12">
        <f>VLOOKUP(C42,Mánuðir!$A$1:$B$12,2,FALSE)</f>
        <v>2</v>
      </c>
    </row>
    <row r="43" spans="1:10" x14ac:dyDescent="0.25">
      <c r="A43" s="7" t="s">
        <v>66</v>
      </c>
      <c r="B43" s="13">
        <f t="shared" si="0"/>
        <v>2016</v>
      </c>
      <c r="C43" s="3" t="str">
        <f>VLOOKUP(MONTH(A43),Sheet1!$B$3:$C$14,2,FALSE)</f>
        <v>Mars</v>
      </c>
      <c r="D43" s="3">
        <v>4</v>
      </c>
      <c r="E43" s="4">
        <v>0</v>
      </c>
      <c r="F43" s="4">
        <v>1094681</v>
      </c>
      <c r="G43" s="4">
        <v>0</v>
      </c>
      <c r="H43" s="4">
        <v>0</v>
      </c>
      <c r="I43" s="4">
        <v>0</v>
      </c>
      <c r="J43" s="12">
        <f>VLOOKUP(C43,Mánuðir!$A$1:$B$12,2,FALSE)</f>
        <v>3</v>
      </c>
    </row>
    <row r="44" spans="1:10" x14ac:dyDescent="0.25">
      <c r="A44" s="7" t="s">
        <v>43</v>
      </c>
      <c r="B44" s="13">
        <f t="shared" si="0"/>
        <v>2016</v>
      </c>
      <c r="C44" s="3" t="str">
        <f>VLOOKUP(MONTH(A44),Sheet1!$B$3:$C$14,2,FALSE)</f>
        <v>Mars</v>
      </c>
      <c r="D44" s="3">
        <v>0</v>
      </c>
      <c r="E44" s="4">
        <v>561166</v>
      </c>
      <c r="F44" s="4">
        <v>5345</v>
      </c>
      <c r="G44" s="4">
        <v>0</v>
      </c>
      <c r="H44" s="4">
        <v>0</v>
      </c>
      <c r="I44" s="4">
        <v>0</v>
      </c>
      <c r="J44" s="12">
        <f>VLOOKUP(C44,Mánuðir!$A$1:$B$12,2,FALSE)</f>
        <v>3</v>
      </c>
    </row>
    <row r="45" spans="1:10" x14ac:dyDescent="0.25">
      <c r="A45" s="7" t="s">
        <v>44</v>
      </c>
      <c r="B45" s="13">
        <f t="shared" si="0"/>
        <v>2016</v>
      </c>
      <c r="C45" s="3" t="str">
        <f>VLOOKUP(MONTH(A45),Sheet1!$B$3:$C$14,2,FALSE)</f>
        <v>Apríl</v>
      </c>
      <c r="D45" s="3">
        <v>0</v>
      </c>
      <c r="E45" s="4">
        <v>257208</v>
      </c>
      <c r="F45" s="4">
        <v>0</v>
      </c>
      <c r="G45" s="4">
        <v>0</v>
      </c>
      <c r="H45" s="4">
        <v>0</v>
      </c>
      <c r="I45" s="4">
        <v>0</v>
      </c>
      <c r="J45" s="12">
        <f>VLOOKUP(C45,Mánuðir!$A$1:$B$12,2,FALSE)</f>
        <v>4</v>
      </c>
    </row>
    <row r="46" spans="1:10" x14ac:dyDescent="0.25">
      <c r="A46" s="7" t="s">
        <v>48</v>
      </c>
      <c r="B46" s="13">
        <f t="shared" si="0"/>
        <v>2016</v>
      </c>
      <c r="C46" s="3" t="str">
        <f>VLOOKUP(MONTH(A46),Sheet1!$B$3:$C$14,2,FALSE)</f>
        <v>Maí</v>
      </c>
      <c r="D46" s="3">
        <v>0</v>
      </c>
      <c r="E46" s="4">
        <v>783094</v>
      </c>
      <c r="F46" s="4">
        <v>0</v>
      </c>
      <c r="G46" s="4">
        <v>0</v>
      </c>
      <c r="H46" s="4">
        <v>0</v>
      </c>
      <c r="I46" s="4">
        <v>0</v>
      </c>
      <c r="J46" s="12">
        <f>VLOOKUP(C46,Mánuðir!$A$1:$B$12,2,FALSE)</f>
        <v>5</v>
      </c>
    </row>
    <row r="47" spans="1:10" x14ac:dyDescent="0.25">
      <c r="A47" s="7" t="s">
        <v>49</v>
      </c>
      <c r="B47" s="13">
        <f t="shared" si="0"/>
        <v>2016</v>
      </c>
      <c r="C47" s="3" t="str">
        <f>VLOOKUP(MONTH(A47),Sheet1!$B$3:$C$14,2,FALSE)</f>
        <v>Ágúst</v>
      </c>
      <c r="D47" s="3">
        <v>0</v>
      </c>
      <c r="E47" s="4">
        <v>630333</v>
      </c>
      <c r="F47" s="4">
        <v>0</v>
      </c>
      <c r="G47" s="4">
        <v>0</v>
      </c>
      <c r="H47" s="4">
        <v>0</v>
      </c>
      <c r="I47" s="4">
        <v>0</v>
      </c>
      <c r="J47" s="12">
        <f>VLOOKUP(C47,Mánuðir!$A$1:$B$12,2,FALSE)</f>
        <v>8</v>
      </c>
    </row>
    <row r="48" spans="1:10" x14ac:dyDescent="0.25">
      <c r="A48" s="7" t="s">
        <v>50</v>
      </c>
      <c r="B48" s="13">
        <f t="shared" si="0"/>
        <v>2016</v>
      </c>
      <c r="C48" s="3" t="str">
        <f>VLOOKUP(MONTH(A48),Sheet1!$B$3:$C$14,2,FALSE)</f>
        <v>September</v>
      </c>
      <c r="D48" s="3">
        <v>0</v>
      </c>
      <c r="E48" s="4">
        <v>1124891</v>
      </c>
      <c r="F48" s="4">
        <v>0</v>
      </c>
      <c r="G48" s="4">
        <v>0</v>
      </c>
      <c r="H48" s="4">
        <v>0</v>
      </c>
      <c r="I48" s="4">
        <v>0</v>
      </c>
      <c r="J48" s="12">
        <f>VLOOKUP(C48,Mánuðir!$A$1:$B$12,2,FALSE)</f>
        <v>9</v>
      </c>
    </row>
    <row r="49" spans="1:10" x14ac:dyDescent="0.25">
      <c r="A49" s="7" t="s">
        <v>45</v>
      </c>
      <c r="B49" s="13">
        <f t="shared" si="0"/>
        <v>2016</v>
      </c>
      <c r="C49" s="3" t="str">
        <f>VLOOKUP(MONTH(A49),Sheet1!$B$3:$C$14,2,FALSE)</f>
        <v>Október</v>
      </c>
      <c r="D49" s="3">
        <v>0</v>
      </c>
      <c r="E49" s="4">
        <v>325681</v>
      </c>
      <c r="F49" s="4">
        <v>0</v>
      </c>
      <c r="G49" s="4">
        <v>0</v>
      </c>
      <c r="H49" s="4">
        <v>0</v>
      </c>
      <c r="I49" s="4">
        <v>0</v>
      </c>
      <c r="J49" s="12">
        <f>VLOOKUP(C49,Mánuðir!$A$1:$B$12,2,FALSE)</f>
        <v>10</v>
      </c>
    </row>
    <row r="50" spans="1:10" x14ac:dyDescent="0.25">
      <c r="A50" s="7" t="s">
        <v>46</v>
      </c>
      <c r="B50" s="13">
        <f t="shared" si="0"/>
        <v>2016</v>
      </c>
      <c r="C50" s="3" t="str">
        <f>VLOOKUP(MONTH(A50),Sheet1!$B$3:$C$14,2,FALSE)</f>
        <v>Nóvember</v>
      </c>
      <c r="D50" s="3">
        <v>0</v>
      </c>
      <c r="E50" s="4">
        <v>610436</v>
      </c>
      <c r="F50" s="4">
        <v>0</v>
      </c>
      <c r="G50" s="4">
        <v>0</v>
      </c>
      <c r="H50" s="4">
        <v>0</v>
      </c>
      <c r="I50" s="4">
        <v>0</v>
      </c>
      <c r="J50" s="12">
        <f>VLOOKUP(C50,Mánuðir!$A$1:$B$12,2,FALSE)</f>
        <v>11</v>
      </c>
    </row>
    <row r="51" spans="1:10" x14ac:dyDescent="0.25">
      <c r="A51" s="7" t="s">
        <v>47</v>
      </c>
      <c r="B51" s="13">
        <f t="shared" si="0"/>
        <v>2016</v>
      </c>
      <c r="C51" s="3" t="str">
        <f>VLOOKUP(MONTH(A51),Sheet1!$B$3:$C$14,2,FALSE)</f>
        <v>Desember</v>
      </c>
      <c r="D51" s="3">
        <v>0</v>
      </c>
      <c r="E51" s="4">
        <v>1911065</v>
      </c>
      <c r="F51" s="4">
        <v>0</v>
      </c>
      <c r="G51" s="4">
        <v>0</v>
      </c>
      <c r="H51" s="4">
        <v>0</v>
      </c>
      <c r="I51" s="4">
        <v>7336836</v>
      </c>
      <c r="J51" s="12">
        <f>VLOOKUP(C51,Mánuðir!$A$1:$B$12,2,FALSE)</f>
        <v>12</v>
      </c>
    </row>
    <row r="52" spans="1:10" x14ac:dyDescent="0.25">
      <c r="A52" s="7" t="s">
        <v>51</v>
      </c>
      <c r="B52" s="13">
        <f t="shared" si="0"/>
        <v>2017</v>
      </c>
      <c r="C52" s="3" t="str">
        <f>VLOOKUP(MONTH(A52),Sheet1!$B$3:$C$14,2,FALSE)</f>
        <v>Janúar</v>
      </c>
      <c r="D52" s="3">
        <v>0</v>
      </c>
      <c r="E52" s="4">
        <v>1840266</v>
      </c>
      <c r="F52" s="4">
        <v>1066667</v>
      </c>
      <c r="G52" s="4">
        <v>0</v>
      </c>
      <c r="H52" s="4">
        <v>0</v>
      </c>
      <c r="I52" s="4">
        <v>0</v>
      </c>
      <c r="J52" s="12">
        <f>VLOOKUP(C52,Mánuðir!$A$1:$B$12,2,FALSE)</f>
        <v>1</v>
      </c>
    </row>
    <row r="53" spans="1:10" x14ac:dyDescent="0.25">
      <c r="A53" s="7" t="s">
        <v>52</v>
      </c>
      <c r="B53" s="13">
        <f t="shared" si="0"/>
        <v>2017</v>
      </c>
      <c r="C53" s="3" t="str">
        <f>VLOOKUP(MONTH(A53),Sheet1!$B$3:$C$14,2,FALSE)</f>
        <v>Febrúar</v>
      </c>
      <c r="D53" s="3">
        <v>0</v>
      </c>
      <c r="E53" s="4">
        <v>5225757</v>
      </c>
      <c r="F53" s="4">
        <v>0</v>
      </c>
      <c r="G53" s="4">
        <v>0</v>
      </c>
      <c r="H53" s="4">
        <v>0</v>
      </c>
      <c r="I53" s="4">
        <v>0</v>
      </c>
      <c r="J53" s="12">
        <f>VLOOKUP(C53,Mánuðir!$A$1:$B$12,2,FALSE)</f>
        <v>2</v>
      </c>
    </row>
    <row r="54" spans="1:10" x14ac:dyDescent="0.25">
      <c r="A54" s="7" t="s">
        <v>53</v>
      </c>
      <c r="B54" s="13">
        <f t="shared" si="0"/>
        <v>2017</v>
      </c>
      <c r="C54" s="3" t="str">
        <f>VLOOKUP(MONTH(A54),Sheet1!$B$3:$C$14,2,FALSE)</f>
        <v>Mars</v>
      </c>
      <c r="D54" s="3">
        <v>0</v>
      </c>
      <c r="E54" s="4">
        <v>2399985</v>
      </c>
      <c r="F54" s="4">
        <v>1516508</v>
      </c>
      <c r="G54" s="4">
        <v>0</v>
      </c>
      <c r="H54" s="4">
        <v>0</v>
      </c>
      <c r="I54" s="4">
        <v>0</v>
      </c>
      <c r="J54" s="12">
        <f>VLOOKUP(C54,Mánuðir!$A$1:$B$12,2,FALSE)</f>
        <v>3</v>
      </c>
    </row>
    <row r="55" spans="1:10" x14ac:dyDescent="0.25">
      <c r="A55" s="7" t="s">
        <v>59</v>
      </c>
      <c r="B55" s="13">
        <f t="shared" si="0"/>
        <v>2017</v>
      </c>
      <c r="C55" s="3" t="str">
        <f>VLOOKUP(MONTH(A55),Sheet1!$B$3:$C$14,2,FALSE)</f>
        <v>Apríl</v>
      </c>
      <c r="D55" s="3">
        <v>0</v>
      </c>
      <c r="E55" s="4">
        <v>52597</v>
      </c>
      <c r="F55" s="4">
        <v>0</v>
      </c>
      <c r="G55" s="4">
        <v>0</v>
      </c>
      <c r="H55" s="4">
        <v>0</v>
      </c>
      <c r="I55" s="4">
        <v>0</v>
      </c>
      <c r="J55" s="12">
        <f>VLOOKUP(C55,Mánuðir!$A$1:$B$12,2,FALSE)</f>
        <v>4</v>
      </c>
    </row>
    <row r="56" spans="1:10" x14ac:dyDescent="0.25">
      <c r="A56" s="7" t="s">
        <v>54</v>
      </c>
      <c r="B56" s="13">
        <f t="shared" si="0"/>
        <v>2017</v>
      </c>
      <c r="C56" s="3" t="str">
        <f>VLOOKUP(MONTH(A56),Sheet1!$B$3:$C$14,2,FALSE)</f>
        <v>Maí</v>
      </c>
      <c r="D56" s="3">
        <v>0</v>
      </c>
      <c r="E56" s="4">
        <v>505758</v>
      </c>
      <c r="F56" s="4">
        <v>0</v>
      </c>
      <c r="G56" s="4">
        <v>0</v>
      </c>
      <c r="H56" s="4">
        <v>0</v>
      </c>
      <c r="I56" s="4">
        <v>0</v>
      </c>
      <c r="J56" s="12">
        <f>VLOOKUP(C56,Mánuðir!$A$1:$B$12,2,FALSE)</f>
        <v>5</v>
      </c>
    </row>
    <row r="57" spans="1:10" x14ac:dyDescent="0.25">
      <c r="A57" s="7" t="s">
        <v>55</v>
      </c>
      <c r="B57" s="13">
        <f t="shared" si="0"/>
        <v>2017</v>
      </c>
      <c r="C57" s="3" t="str">
        <f>VLOOKUP(MONTH(A57),Sheet1!$B$3:$C$14,2,FALSE)</f>
        <v>Júní</v>
      </c>
      <c r="D57" s="3">
        <v>0</v>
      </c>
      <c r="E57" s="4">
        <v>723267</v>
      </c>
      <c r="F57" s="4">
        <v>0</v>
      </c>
      <c r="G57" s="4">
        <v>0</v>
      </c>
      <c r="H57" s="4">
        <v>0</v>
      </c>
      <c r="I57" s="4">
        <v>0</v>
      </c>
      <c r="J57" s="12">
        <f>VLOOKUP(C57,Mánuðir!$A$1:$B$12,2,FALSE)</f>
        <v>6</v>
      </c>
    </row>
    <row r="58" spans="1:10" x14ac:dyDescent="0.25">
      <c r="A58" s="7" t="s">
        <v>60</v>
      </c>
      <c r="B58" s="13">
        <f t="shared" si="0"/>
        <v>2017</v>
      </c>
      <c r="C58" s="3" t="str">
        <f>VLOOKUP(MONTH(A58),Sheet1!$B$3:$C$14,2,FALSE)</f>
        <v>Júlí</v>
      </c>
      <c r="D58" s="3">
        <v>0</v>
      </c>
      <c r="E58" s="4">
        <v>64751</v>
      </c>
      <c r="F58" s="4">
        <v>0</v>
      </c>
      <c r="G58" s="4">
        <v>0</v>
      </c>
      <c r="H58" s="4">
        <v>0</v>
      </c>
      <c r="I58" s="4">
        <v>0</v>
      </c>
      <c r="J58" s="12">
        <f>VLOOKUP(C58,Mánuðir!$A$1:$B$12,2,FALSE)</f>
        <v>7</v>
      </c>
    </row>
    <row r="59" spans="1:10" x14ac:dyDescent="0.25">
      <c r="A59" s="7" t="s">
        <v>67</v>
      </c>
      <c r="B59" s="13">
        <f t="shared" si="0"/>
        <v>2017</v>
      </c>
      <c r="C59" s="3" t="str">
        <f>VLOOKUP(MONTH(A59),Sheet1!$B$3:$C$14,2,FALSE)</f>
        <v>Ágúst</v>
      </c>
      <c r="D59" s="3">
        <v>4</v>
      </c>
      <c r="E59" s="4">
        <v>0</v>
      </c>
      <c r="F59" s="4">
        <v>0</v>
      </c>
      <c r="G59" s="4">
        <v>0</v>
      </c>
      <c r="H59" s="4">
        <v>0</v>
      </c>
      <c r="I59" s="4">
        <v>0</v>
      </c>
      <c r="J59" s="12">
        <f>VLOOKUP(C59,Mánuðir!$A$1:$B$12,2,FALSE)</f>
        <v>8</v>
      </c>
    </row>
    <row r="60" spans="1:10" x14ac:dyDescent="0.25">
      <c r="A60" s="7" t="s">
        <v>56</v>
      </c>
      <c r="B60" s="13">
        <f t="shared" si="0"/>
        <v>2017</v>
      </c>
      <c r="C60" s="3" t="str">
        <f>VLOOKUP(MONTH(A60),Sheet1!$B$3:$C$14,2,FALSE)</f>
        <v>Ágúst</v>
      </c>
      <c r="D60" s="3">
        <v>0</v>
      </c>
      <c r="E60" s="4">
        <v>623126</v>
      </c>
      <c r="F60" s="4">
        <v>4</v>
      </c>
      <c r="G60" s="4">
        <v>0</v>
      </c>
      <c r="H60" s="4">
        <v>0</v>
      </c>
      <c r="I60" s="4">
        <v>0</v>
      </c>
      <c r="J60" s="12">
        <f>VLOOKUP(C60,Mánuðir!$A$1:$B$12,2,FALSE)</f>
        <v>8</v>
      </c>
    </row>
    <row r="61" spans="1:10" x14ac:dyDescent="0.25">
      <c r="A61" s="7" t="s">
        <v>57</v>
      </c>
      <c r="B61" s="13">
        <f t="shared" si="0"/>
        <v>2017</v>
      </c>
      <c r="C61" s="3" t="str">
        <f>VLOOKUP(MONTH(A61),Sheet1!$B$3:$C$14,2,FALSE)</f>
        <v>September</v>
      </c>
      <c r="D61" s="3">
        <v>0</v>
      </c>
      <c r="E61" s="4">
        <v>40878</v>
      </c>
      <c r="F61" s="4">
        <v>0</v>
      </c>
      <c r="G61" s="4">
        <v>0</v>
      </c>
      <c r="H61" s="4">
        <v>0</v>
      </c>
      <c r="I61" s="4">
        <v>0</v>
      </c>
      <c r="J61" s="12">
        <f>VLOOKUP(C61,Mánuðir!$A$1:$B$12,2,FALSE)</f>
        <v>9</v>
      </c>
    </row>
    <row r="62" spans="1:10" x14ac:dyDescent="0.25">
      <c r="A62" s="7" t="s">
        <v>58</v>
      </c>
      <c r="B62" s="13">
        <f t="shared" si="0"/>
        <v>2017</v>
      </c>
      <c r="C62" s="3" t="str">
        <f>VLOOKUP(MONTH(A62),Sheet1!$B$3:$C$14,2,FALSE)</f>
        <v>Október</v>
      </c>
      <c r="D62" s="3">
        <v>0</v>
      </c>
      <c r="E62" s="4">
        <v>3160921</v>
      </c>
      <c r="F62" s="4">
        <v>0</v>
      </c>
      <c r="G62" s="4">
        <v>0</v>
      </c>
      <c r="H62" s="4">
        <v>0</v>
      </c>
      <c r="I62" s="4">
        <v>0</v>
      </c>
      <c r="J62" s="12">
        <f>VLOOKUP(C62,Mánuðir!$A$1:$B$12,2,FALSE)</f>
        <v>10</v>
      </c>
    </row>
    <row r="63" spans="1:10" x14ac:dyDescent="0.25">
      <c r="A63" s="7" t="s">
        <v>68</v>
      </c>
      <c r="B63" s="13">
        <f t="shared" si="0"/>
        <v>2017</v>
      </c>
      <c r="C63" s="3" t="str">
        <f>VLOOKUP(MONTH(A63),Sheet1!$B$3:$C$14,2,FALSE)</f>
        <v>Nóvember</v>
      </c>
      <c r="D63" s="3">
        <v>0</v>
      </c>
      <c r="E63" s="4">
        <v>2619350</v>
      </c>
      <c r="F63" s="4">
        <v>0</v>
      </c>
      <c r="G63" s="4">
        <v>1</v>
      </c>
      <c r="H63" s="4">
        <v>0</v>
      </c>
      <c r="I63" s="4">
        <v>0</v>
      </c>
      <c r="J63" s="12">
        <f>VLOOKUP(C63,Mánuðir!$A$1:$B$12,2,FALSE)</f>
        <v>11</v>
      </c>
    </row>
    <row r="64" spans="1:10" x14ac:dyDescent="0.25">
      <c r="A64" s="7" t="s">
        <v>69</v>
      </c>
      <c r="B64" s="13">
        <f t="shared" si="0"/>
        <v>2017</v>
      </c>
      <c r="C64" s="3" t="str">
        <f>VLOOKUP(MONTH(A64),Sheet1!$B$3:$C$14,2,FALSE)</f>
        <v>Desember</v>
      </c>
      <c r="D64" s="3">
        <v>0</v>
      </c>
      <c r="E64" s="4">
        <v>2877189</v>
      </c>
      <c r="F64" s="4">
        <v>0</v>
      </c>
      <c r="G64" s="4">
        <v>0</v>
      </c>
      <c r="H64" s="4">
        <v>0</v>
      </c>
      <c r="I64" s="4">
        <v>17115364</v>
      </c>
      <c r="J64" s="12">
        <f>VLOOKUP(C64,Mánuðir!$A$1:$B$12,2,FALSE)</f>
        <v>12</v>
      </c>
    </row>
    <row r="65" spans="1:10" x14ac:dyDescent="0.25">
      <c r="A65" s="7">
        <v>43131</v>
      </c>
      <c r="B65" s="13">
        <v>2018</v>
      </c>
      <c r="C65" s="3" t="s">
        <v>70</v>
      </c>
      <c r="D65" s="3">
        <v>4</v>
      </c>
      <c r="E65" s="4">
        <v>6701301</v>
      </c>
      <c r="F65" s="4">
        <v>211612</v>
      </c>
      <c r="G65" s="4">
        <v>0</v>
      </c>
      <c r="H65" s="4">
        <v>0</v>
      </c>
      <c r="I65" s="4">
        <v>3593370</v>
      </c>
      <c r="J65" s="12">
        <f>VLOOKUP(C65,Mánuðir!$A$1:$B$12,2,FALSE)</f>
        <v>1</v>
      </c>
    </row>
    <row r="66" spans="1:10" x14ac:dyDescent="0.25">
      <c r="A66" s="7">
        <v>43159</v>
      </c>
      <c r="B66" s="13">
        <v>2018</v>
      </c>
      <c r="C66" s="8" t="s">
        <v>71</v>
      </c>
      <c r="D66" s="3">
        <v>0</v>
      </c>
      <c r="E66" s="4">
        <v>1014837</v>
      </c>
      <c r="F66" s="4">
        <v>903965</v>
      </c>
      <c r="G66" s="4">
        <v>0</v>
      </c>
      <c r="H66" s="4">
        <v>0</v>
      </c>
      <c r="I66" s="4">
        <v>1889800</v>
      </c>
      <c r="J66" s="12">
        <f>VLOOKUP(C66,Mánuðir!$A$1:$B$12,2,FALSE)</f>
        <v>2</v>
      </c>
    </row>
    <row r="67" spans="1:10" x14ac:dyDescent="0.25">
      <c r="A67" s="7">
        <v>43190</v>
      </c>
      <c r="B67" s="13">
        <v>2018</v>
      </c>
      <c r="C67" s="8" t="s">
        <v>72</v>
      </c>
      <c r="D67" s="3">
        <v>0</v>
      </c>
      <c r="E67" s="4">
        <v>2423</v>
      </c>
      <c r="F67" s="4">
        <f>546744+1206764+732338+321</f>
        <v>2486167</v>
      </c>
      <c r="G67" s="4">
        <v>0</v>
      </c>
      <c r="H67" s="4">
        <v>0</v>
      </c>
      <c r="I67" s="4">
        <v>269919</v>
      </c>
      <c r="J67" s="12">
        <f>VLOOKUP(C67,Mánuðir!$A$1:$B$12,2,FALSE)</f>
        <v>3</v>
      </c>
    </row>
    <row r="68" spans="1:10" x14ac:dyDescent="0.25">
      <c r="A68" s="7">
        <v>43220</v>
      </c>
      <c r="B68" s="13">
        <v>2018</v>
      </c>
      <c r="C68" s="3" t="s">
        <v>73</v>
      </c>
      <c r="D68" s="3">
        <v>0</v>
      </c>
      <c r="E68" s="4">
        <v>124827</v>
      </c>
      <c r="F68" s="4">
        <v>0</v>
      </c>
      <c r="G68" s="4">
        <v>0</v>
      </c>
      <c r="H68" s="4">
        <v>0</v>
      </c>
      <c r="I68" s="4">
        <v>223500</v>
      </c>
      <c r="J68" s="12">
        <f>VLOOKUP(C68,Mánuðir!$A$1:$B$12,2,FALSE)</f>
        <v>4</v>
      </c>
    </row>
    <row r="69" spans="1:10" x14ac:dyDescent="0.25">
      <c r="A69" s="7">
        <v>43251</v>
      </c>
      <c r="B69" s="13">
        <v>2018</v>
      </c>
      <c r="C69" s="3" t="s">
        <v>74</v>
      </c>
      <c r="D69" s="3">
        <v>0</v>
      </c>
      <c r="E69" s="4">
        <v>1091647</v>
      </c>
      <c r="F69" s="4">
        <v>0</v>
      </c>
      <c r="G69" s="4">
        <v>0</v>
      </c>
      <c r="H69" s="4">
        <v>0</v>
      </c>
      <c r="I69" s="4">
        <v>363428</v>
      </c>
      <c r="J69" s="12">
        <f>VLOOKUP(C69,Mánuðir!$A$1:$B$12,2,FALSE)</f>
        <v>5</v>
      </c>
    </row>
    <row r="70" spans="1:10" x14ac:dyDescent="0.25">
      <c r="A70" s="7">
        <v>43281</v>
      </c>
      <c r="B70" s="13">
        <v>2018</v>
      </c>
      <c r="C70" s="3" t="s">
        <v>75</v>
      </c>
      <c r="D70" s="3">
        <v>0</v>
      </c>
      <c r="E70" s="4">
        <v>0</v>
      </c>
      <c r="F70" s="4">
        <v>0</v>
      </c>
      <c r="G70" s="4">
        <v>0</v>
      </c>
      <c r="H70" s="4">
        <v>0</v>
      </c>
      <c r="I70" s="4">
        <v>620239</v>
      </c>
      <c r="J70" s="12">
        <f>VLOOKUP(C70,Mánuðir!$A$1:$B$12,2,FALSE)</f>
        <v>6</v>
      </c>
    </row>
    <row r="71" spans="1:10" x14ac:dyDescent="0.25">
      <c r="A71" s="7">
        <v>43311</v>
      </c>
      <c r="B71" s="13">
        <v>2018</v>
      </c>
      <c r="C71" s="3" t="s">
        <v>76</v>
      </c>
      <c r="D71" s="3">
        <v>0</v>
      </c>
      <c r="E71" s="4">
        <v>992169</v>
      </c>
      <c r="F71" s="4">
        <v>0</v>
      </c>
      <c r="G71" s="4">
        <v>0</v>
      </c>
      <c r="H71" s="4">
        <v>0</v>
      </c>
      <c r="I71" s="4">
        <v>1001239</v>
      </c>
      <c r="J71" s="12">
        <f>VLOOKUP(C71,Mánuðir!$A$1:$B$12,2,FALSE)</f>
        <v>7</v>
      </c>
    </row>
    <row r="72" spans="1:10" x14ac:dyDescent="0.25">
      <c r="A72" s="7">
        <v>43343</v>
      </c>
      <c r="B72" s="13">
        <v>2018</v>
      </c>
      <c r="C72" s="3" t="s">
        <v>77</v>
      </c>
      <c r="D72" s="3">
        <v>0</v>
      </c>
      <c r="E72" s="4">
        <v>632621</v>
      </c>
      <c r="F72" s="4">
        <v>0</v>
      </c>
      <c r="G72" s="4">
        <v>0</v>
      </c>
      <c r="H72" s="4">
        <v>0</v>
      </c>
      <c r="I72" s="4">
        <v>653000</v>
      </c>
      <c r="J72" s="12">
        <f>VLOOKUP(C72,Mánuðir!$A$1:$B$12,2,FALSE)</f>
        <v>8</v>
      </c>
    </row>
    <row r="73" spans="1:10" x14ac:dyDescent="0.25">
      <c r="A73" s="7">
        <v>43373</v>
      </c>
      <c r="B73" s="13">
        <v>2018</v>
      </c>
      <c r="C73" s="3" t="s">
        <v>6</v>
      </c>
      <c r="D73" s="3">
        <v>0</v>
      </c>
      <c r="E73" s="4">
        <f>600074+213075</f>
        <v>813149</v>
      </c>
      <c r="F73" s="4">
        <v>0</v>
      </c>
      <c r="G73" s="4">
        <v>0</v>
      </c>
      <c r="H73" s="4">
        <v>0</v>
      </c>
      <c r="I73" s="4">
        <v>860160</v>
      </c>
      <c r="J73" s="12">
        <f>VLOOKUP(C73,Mánuðir!$A$1:$B$12,2,FALSE)</f>
        <v>9</v>
      </c>
    </row>
    <row r="74" spans="1:10" x14ac:dyDescent="0.25">
      <c r="A74" s="7">
        <v>43404</v>
      </c>
      <c r="B74" s="13">
        <v>2018</v>
      </c>
      <c r="C74" s="3" t="s">
        <v>78</v>
      </c>
      <c r="D74" s="3">
        <v>0</v>
      </c>
      <c r="E74" s="4">
        <v>1603330</v>
      </c>
      <c r="F74" s="4">
        <v>0</v>
      </c>
      <c r="G74" s="4">
        <v>0</v>
      </c>
      <c r="H74" s="4">
        <v>0</v>
      </c>
      <c r="I74" s="4">
        <v>1608970</v>
      </c>
      <c r="J74" s="12">
        <f>VLOOKUP(C74,Mánuðir!$A$1:$B$12,2,FALSE)</f>
        <v>10</v>
      </c>
    </row>
    <row r="75" spans="1:10" x14ac:dyDescent="0.25">
      <c r="A75" s="7">
        <v>43434</v>
      </c>
      <c r="B75" s="13">
        <v>2018</v>
      </c>
      <c r="C75" s="3" t="s">
        <v>79</v>
      </c>
      <c r="D75" s="3">
        <v>0</v>
      </c>
      <c r="E75" s="4">
        <v>4999545</v>
      </c>
      <c r="F75" s="4">
        <v>0</v>
      </c>
      <c r="G75" s="4">
        <v>0</v>
      </c>
      <c r="H75" s="4">
        <v>0</v>
      </c>
      <c r="I75" s="10">
        <v>951009</v>
      </c>
      <c r="J75" s="12">
        <f>VLOOKUP(C75,Mánuðir!$A$1:$B$12,2,FALSE)</f>
        <v>11</v>
      </c>
    </row>
    <row r="76" spans="1:10" x14ac:dyDescent="0.25">
      <c r="A76" s="7">
        <v>43465</v>
      </c>
      <c r="B76" s="13">
        <v>2018</v>
      </c>
      <c r="C76" s="3" t="s">
        <v>80</v>
      </c>
      <c r="D76" s="3">
        <v>0</v>
      </c>
      <c r="E76" s="4">
        <v>1439321</v>
      </c>
      <c r="F76" s="4">
        <v>675</v>
      </c>
      <c r="G76" s="4">
        <v>0</v>
      </c>
      <c r="H76" s="4">
        <v>0</v>
      </c>
      <c r="I76" s="10">
        <v>4253063</v>
      </c>
      <c r="J76" s="12">
        <f>VLOOKUP(C76,Mánuðir!$A$1:$B$12,2,FALSE)</f>
        <v>12</v>
      </c>
    </row>
    <row r="77" spans="1:10" x14ac:dyDescent="0.25">
      <c r="A77" s="7">
        <v>43496</v>
      </c>
      <c r="B77" s="13">
        <v>2019</v>
      </c>
      <c r="C77" s="3" t="s">
        <v>70</v>
      </c>
      <c r="D77" s="3">
        <v>4</v>
      </c>
      <c r="E77" s="4">
        <v>6599036</v>
      </c>
      <c r="F77" s="4">
        <v>223716</v>
      </c>
      <c r="G77" s="4">
        <v>0</v>
      </c>
      <c r="H77" s="4">
        <v>0</v>
      </c>
      <c r="I77" s="10">
        <v>2990441</v>
      </c>
      <c r="J77" s="12">
        <f>VLOOKUP(C77,Mánuðir!$A$1:$B$12,2,FALSE)</f>
        <v>1</v>
      </c>
    </row>
    <row r="78" spans="1:10" x14ac:dyDescent="0.25">
      <c r="A78" s="7">
        <v>43524</v>
      </c>
      <c r="B78" s="13">
        <v>2019</v>
      </c>
      <c r="C78" s="3" t="s">
        <v>71</v>
      </c>
      <c r="D78" s="3">
        <v>0</v>
      </c>
      <c r="E78" s="4">
        <v>0</v>
      </c>
      <c r="F78" s="4">
        <v>2788406</v>
      </c>
      <c r="G78" s="4">
        <v>0</v>
      </c>
      <c r="H78" s="4">
        <v>0</v>
      </c>
      <c r="I78" s="10">
        <v>451600</v>
      </c>
      <c r="J78" s="12">
        <f>VLOOKUP(C78,Mánuðir!$A$1:$B$12,2,FALSE)</f>
        <v>2</v>
      </c>
    </row>
    <row r="79" spans="1:10" x14ac:dyDescent="0.25">
      <c r="A79" s="7">
        <v>43555</v>
      </c>
      <c r="B79" s="13">
        <v>2019</v>
      </c>
      <c r="C79" s="3" t="s">
        <v>72</v>
      </c>
      <c r="D79" s="3">
        <v>0</v>
      </c>
      <c r="E79" s="4">
        <v>665086</v>
      </c>
      <c r="F79" s="4">
        <v>866921</v>
      </c>
      <c r="G79" s="4">
        <v>2</v>
      </c>
      <c r="H79" s="4">
        <v>0</v>
      </c>
      <c r="I79" s="10">
        <v>1264188</v>
      </c>
      <c r="J79" s="12">
        <f>VLOOKUP(C79,Mánuðir!$A$1:$B$12,2,FALSE)</f>
        <v>3</v>
      </c>
    </row>
    <row r="80" spans="1:10" x14ac:dyDescent="0.25">
      <c r="A80" s="7">
        <v>43585</v>
      </c>
      <c r="B80" s="16">
        <v>2019</v>
      </c>
      <c r="C80" s="3" t="s">
        <v>73</v>
      </c>
      <c r="D80" s="3">
        <v>0</v>
      </c>
      <c r="E80" s="4">
        <v>195445</v>
      </c>
      <c r="F80" s="4">
        <v>0</v>
      </c>
      <c r="G80" s="4">
        <v>0</v>
      </c>
      <c r="H80" s="4">
        <v>0</v>
      </c>
      <c r="I80" s="10">
        <v>162385</v>
      </c>
      <c r="J80" s="12">
        <f>VLOOKUP(C80,Mánuðir!$A$1:$B$12,2,FALSE)</f>
        <v>4</v>
      </c>
    </row>
    <row r="81" spans="1:10" x14ac:dyDescent="0.25">
      <c r="A81" s="7">
        <v>43616</v>
      </c>
      <c r="B81" s="16">
        <v>2019</v>
      </c>
      <c r="C81" s="3" t="s">
        <v>74</v>
      </c>
      <c r="D81" s="3">
        <v>0</v>
      </c>
      <c r="E81" s="4">
        <v>112979</v>
      </c>
      <c r="F81" s="4">
        <v>0</v>
      </c>
      <c r="G81" s="4">
        <v>0</v>
      </c>
      <c r="H81" s="4">
        <v>0</v>
      </c>
      <c r="I81" s="10">
        <v>111405</v>
      </c>
      <c r="J81" s="12">
        <f>VLOOKUP(C81,Mánuðir!$A$1:$B$12,2,FALSE)</f>
        <v>5</v>
      </c>
    </row>
    <row r="82" spans="1:10" x14ac:dyDescent="0.25">
      <c r="A82" s="7">
        <v>43646</v>
      </c>
      <c r="B82" s="16">
        <v>2019</v>
      </c>
      <c r="C82" s="3" t="s">
        <v>75</v>
      </c>
      <c r="D82" s="3">
        <v>0</v>
      </c>
      <c r="E82" s="4">
        <v>1074316</v>
      </c>
      <c r="F82" s="4">
        <v>100</v>
      </c>
      <c r="G82" s="4">
        <v>0</v>
      </c>
      <c r="H82" s="4">
        <v>0</v>
      </c>
      <c r="I82" s="10">
        <v>348211</v>
      </c>
      <c r="J82" s="12">
        <f>VLOOKUP(C82,Mánuðir!$A$1:$B$12,2,FALSE)</f>
        <v>6</v>
      </c>
    </row>
    <row r="83" spans="1:10" x14ac:dyDescent="0.25">
      <c r="A83" s="7">
        <v>43677</v>
      </c>
      <c r="B83" s="16">
        <v>2019</v>
      </c>
      <c r="C83" s="3" t="s">
        <v>76</v>
      </c>
      <c r="D83" s="3">
        <v>0</v>
      </c>
      <c r="E83" s="4">
        <v>76947</v>
      </c>
      <c r="F83" s="4">
        <v>0</v>
      </c>
      <c r="G83" s="4">
        <v>0</v>
      </c>
      <c r="H83" s="4">
        <v>0</v>
      </c>
      <c r="I83" s="10">
        <v>889250</v>
      </c>
      <c r="J83" s="12">
        <f>VLOOKUP(C83,Mánuðir!$A$1:$B$12,2,FALSE)</f>
        <v>7</v>
      </c>
    </row>
    <row r="84" spans="1:10" x14ac:dyDescent="0.25">
      <c r="A84" s="7">
        <v>43708</v>
      </c>
      <c r="B84" s="16">
        <v>2019</v>
      </c>
      <c r="C84" s="3" t="s">
        <v>77</v>
      </c>
      <c r="D84" s="3">
        <v>0</v>
      </c>
      <c r="E84" s="4">
        <v>50673</v>
      </c>
      <c r="F84" s="4">
        <v>0</v>
      </c>
      <c r="G84" s="4">
        <v>0</v>
      </c>
      <c r="H84" s="4">
        <v>0</v>
      </c>
      <c r="I84" s="10">
        <v>50000</v>
      </c>
      <c r="J84" s="12">
        <f>VLOOKUP(C84,Mánuðir!$A$1:$B$12,2,FALSE)</f>
        <v>8</v>
      </c>
    </row>
    <row r="85" spans="1:10" x14ac:dyDescent="0.25">
      <c r="A85" s="7">
        <v>43738</v>
      </c>
      <c r="B85" s="16">
        <v>2019</v>
      </c>
      <c r="C85" s="3" t="s">
        <v>6</v>
      </c>
      <c r="D85" s="3">
        <v>0</v>
      </c>
      <c r="E85" s="4">
        <v>561013</v>
      </c>
      <c r="F85" s="4">
        <v>0</v>
      </c>
      <c r="G85" s="4">
        <v>0</v>
      </c>
      <c r="H85" s="4">
        <v>0</v>
      </c>
      <c r="I85" s="10">
        <v>591129</v>
      </c>
      <c r="J85" s="12">
        <f>VLOOKUP(C85,Mánuðir!$A$1:$B$12,2,FALSE)</f>
        <v>9</v>
      </c>
    </row>
    <row r="86" spans="1:10" x14ac:dyDescent="0.25">
      <c r="A86" s="7">
        <v>43769</v>
      </c>
      <c r="B86" s="16">
        <v>2019</v>
      </c>
      <c r="C86" s="3" t="s">
        <v>78</v>
      </c>
      <c r="D86" s="3">
        <v>0</v>
      </c>
      <c r="E86" s="4">
        <v>601458</v>
      </c>
      <c r="F86" s="4">
        <v>0</v>
      </c>
      <c r="G86" s="4">
        <v>0</v>
      </c>
      <c r="H86" s="4">
        <v>0</v>
      </c>
      <c r="I86" s="10">
        <v>555500</v>
      </c>
      <c r="J86" s="12">
        <f>VLOOKUP(C86,Mánuðir!$A$1:$B$12,2,FALSE)</f>
        <v>10</v>
      </c>
    </row>
    <row r="87" spans="1:10" x14ac:dyDescent="0.25">
      <c r="A87" s="7">
        <v>43799</v>
      </c>
      <c r="B87" s="16">
        <v>2019</v>
      </c>
      <c r="C87" s="3" t="s">
        <v>79</v>
      </c>
      <c r="D87" s="3">
        <v>0</v>
      </c>
      <c r="E87" s="4">
        <v>962655</v>
      </c>
      <c r="F87" s="4">
        <v>0</v>
      </c>
      <c r="G87" s="4">
        <v>0</v>
      </c>
      <c r="H87" s="4">
        <v>0</v>
      </c>
      <c r="I87" s="10">
        <v>909466</v>
      </c>
      <c r="J87" s="12">
        <f>VLOOKUP(C87,Mánuðir!$A$1:$B$12,2,FALSE)</f>
        <v>11</v>
      </c>
    </row>
    <row r="88" spans="1:10" x14ac:dyDescent="0.25">
      <c r="A88" s="7">
        <v>43830</v>
      </c>
      <c r="B88" s="16">
        <v>2019</v>
      </c>
      <c r="C88" s="3" t="s">
        <v>80</v>
      </c>
      <c r="D88" s="3">
        <v>0</v>
      </c>
      <c r="E88" s="4">
        <v>4790330</v>
      </c>
      <c r="F88" s="4">
        <v>0</v>
      </c>
      <c r="G88" s="4">
        <v>0</v>
      </c>
      <c r="H88" s="4">
        <v>21000</v>
      </c>
      <c r="I88" s="10">
        <v>4784629</v>
      </c>
      <c r="J88" s="12">
        <f>VLOOKUP(C88,Mánuðir!$A$1:$B$12,2,FALSE)</f>
        <v>12</v>
      </c>
    </row>
    <row r="89" spans="1:10" x14ac:dyDescent="0.25">
      <c r="A89" s="7">
        <v>43861</v>
      </c>
      <c r="B89" s="16">
        <v>2020</v>
      </c>
      <c r="C89" s="3" t="s">
        <v>70</v>
      </c>
      <c r="D89" s="3">
        <v>4</v>
      </c>
      <c r="E89" s="4">
        <v>4871016</v>
      </c>
      <c r="F89" s="4">
        <v>254423</v>
      </c>
      <c r="G89" s="4">
        <v>0</v>
      </c>
      <c r="H89" s="4">
        <v>27951</v>
      </c>
      <c r="I89" s="10">
        <v>4616813</v>
      </c>
      <c r="J89" s="12">
        <f>VLOOKUP(C89,Mánuðir!$A$1:$B$12,2,FALSE)</f>
        <v>1</v>
      </c>
    </row>
    <row r="90" spans="1:10" x14ac:dyDescent="0.25">
      <c r="A90" s="7">
        <v>43890</v>
      </c>
      <c r="B90" s="16">
        <v>2020</v>
      </c>
      <c r="C90" s="3" t="s">
        <v>71</v>
      </c>
      <c r="D90" s="3">
        <v>0</v>
      </c>
      <c r="E90" s="4">
        <v>4112750</v>
      </c>
      <c r="F90" s="4">
        <v>2183611</v>
      </c>
      <c r="G90" s="4">
        <v>0</v>
      </c>
      <c r="H90" s="4">
        <v>0</v>
      </c>
      <c r="I90" s="10">
        <v>621300</v>
      </c>
      <c r="J90" s="12">
        <f>VLOOKUP(C90,Mánuðir!$A$1:$B$12,2,FALSE)</f>
        <v>2</v>
      </c>
    </row>
    <row r="91" spans="1:10" x14ac:dyDescent="0.25">
      <c r="A91" s="7">
        <v>43921</v>
      </c>
      <c r="B91" s="16">
        <v>2020</v>
      </c>
      <c r="C91" s="3" t="s">
        <v>72</v>
      </c>
      <c r="D91" s="3">
        <v>0</v>
      </c>
      <c r="E91" s="4">
        <v>730355</v>
      </c>
      <c r="F91" s="4">
        <v>581845</v>
      </c>
      <c r="G91" s="4">
        <v>0</v>
      </c>
      <c r="H91" s="4">
        <v>0</v>
      </c>
      <c r="I91" s="10">
        <v>612613</v>
      </c>
      <c r="J91" s="12">
        <f>VLOOKUP(C91,Mánuðir!$A$1:$B$12,2,FALSE)</f>
        <v>3</v>
      </c>
    </row>
    <row r="92" spans="1:10" x14ac:dyDescent="0.25">
      <c r="A92" s="7">
        <v>43951</v>
      </c>
      <c r="B92" s="16">
        <v>2020</v>
      </c>
      <c r="C92" s="3" t="s">
        <v>73</v>
      </c>
      <c r="D92" s="3">
        <v>0</v>
      </c>
      <c r="E92" s="4">
        <v>50241</v>
      </c>
      <c r="F92" s="4">
        <v>68900</v>
      </c>
      <c r="G92" s="4">
        <v>0</v>
      </c>
      <c r="H92" s="4">
        <v>0</v>
      </c>
      <c r="I92" s="10">
        <v>59822</v>
      </c>
      <c r="J92" s="12">
        <f>VLOOKUP(C92,Mánuðir!$A$1:$B$12,2,FALSE)</f>
        <v>4</v>
      </c>
    </row>
    <row r="93" spans="1:10" x14ac:dyDescent="0.25">
      <c r="A93" s="7">
        <v>43982</v>
      </c>
      <c r="B93" s="16">
        <v>2020</v>
      </c>
      <c r="C93" s="3" t="s">
        <v>74</v>
      </c>
      <c r="D93" s="3">
        <v>0</v>
      </c>
      <c r="E93" s="4">
        <v>115942</v>
      </c>
      <c r="F93" s="4">
        <v>0</v>
      </c>
      <c r="G93" s="4">
        <v>0</v>
      </c>
      <c r="H93" s="4">
        <v>0</v>
      </c>
      <c r="I93" s="10">
        <v>95739</v>
      </c>
      <c r="J93" s="12">
        <f>VLOOKUP(C93,Mánuðir!$A$1:$B$12,2,FALSE)</f>
        <v>5</v>
      </c>
    </row>
    <row r="94" spans="1:10" x14ac:dyDescent="0.25">
      <c r="A94" s="7">
        <v>44012</v>
      </c>
      <c r="B94" s="16">
        <v>2020</v>
      </c>
      <c r="C94" s="3" t="s">
        <v>75</v>
      </c>
      <c r="D94" s="3">
        <v>0</v>
      </c>
      <c r="E94" s="4">
        <v>44960</v>
      </c>
      <c r="F94" s="4">
        <v>528003</v>
      </c>
      <c r="G94" s="4">
        <v>0</v>
      </c>
      <c r="H94" s="4">
        <v>0</v>
      </c>
      <c r="I94" s="10">
        <v>43145</v>
      </c>
    </row>
    <row r="95" spans="1:10" x14ac:dyDescent="0.25">
      <c r="A95" s="7">
        <v>44043</v>
      </c>
      <c r="B95" s="16">
        <v>2020</v>
      </c>
      <c r="C95" s="3" t="s">
        <v>76</v>
      </c>
      <c r="D95" s="3">
        <v>0</v>
      </c>
      <c r="E95" s="4">
        <v>1434515</v>
      </c>
      <c r="F95" s="4">
        <v>0</v>
      </c>
      <c r="G95" s="4">
        <v>0</v>
      </c>
      <c r="H95" s="4">
        <v>0</v>
      </c>
      <c r="I95" s="10">
        <v>1325100</v>
      </c>
    </row>
    <row r="96" spans="1:10" x14ac:dyDescent="0.25">
      <c r="A96" s="7">
        <v>44074</v>
      </c>
      <c r="B96" s="16">
        <v>2020</v>
      </c>
      <c r="C96" s="8" t="s">
        <v>84</v>
      </c>
      <c r="D96" s="16">
        <v>0</v>
      </c>
      <c r="E96" s="14">
        <v>276899</v>
      </c>
      <c r="F96" s="14">
        <v>0</v>
      </c>
      <c r="G96" s="14">
        <v>0</v>
      </c>
      <c r="H96" s="14">
        <v>25000</v>
      </c>
      <c r="I96" s="15">
        <v>315000</v>
      </c>
    </row>
    <row r="97" spans="1:9" x14ac:dyDescent="0.25">
      <c r="A97" s="7">
        <v>44104</v>
      </c>
      <c r="B97" s="16">
        <v>2020</v>
      </c>
      <c r="C97" s="8" t="s">
        <v>6</v>
      </c>
      <c r="D97" s="16">
        <v>0</v>
      </c>
      <c r="E97" s="14">
        <v>450287</v>
      </c>
      <c r="F97" s="14">
        <v>0</v>
      </c>
      <c r="G97" s="14">
        <v>0</v>
      </c>
      <c r="H97" s="14">
        <v>0</v>
      </c>
      <c r="I97" s="15">
        <v>487200</v>
      </c>
    </row>
    <row r="98" spans="1:9" x14ac:dyDescent="0.25">
      <c r="A98" s="7">
        <v>44135</v>
      </c>
      <c r="B98" s="16">
        <v>2020</v>
      </c>
      <c r="C98" s="8" t="s">
        <v>78</v>
      </c>
      <c r="D98" s="16">
        <v>0</v>
      </c>
      <c r="E98" s="4">
        <v>2043143</v>
      </c>
      <c r="F98" s="4">
        <v>0</v>
      </c>
      <c r="G98" s="4">
        <v>0</v>
      </c>
      <c r="H98" s="4">
        <v>22000</v>
      </c>
      <c r="I98" s="4">
        <v>2038817</v>
      </c>
    </row>
    <row r="99" spans="1:9" x14ac:dyDescent="0.25">
      <c r="A99" s="7">
        <v>44165</v>
      </c>
      <c r="B99" s="16">
        <v>2020</v>
      </c>
      <c r="C99" s="3" t="s">
        <v>79</v>
      </c>
      <c r="D99" s="3">
        <v>0</v>
      </c>
      <c r="E99" s="4">
        <v>3198864</v>
      </c>
      <c r="F99" s="4">
        <v>1033</v>
      </c>
      <c r="G99" s="4">
        <v>0</v>
      </c>
      <c r="H99" s="4">
        <v>6000</v>
      </c>
      <c r="I99" s="4">
        <v>2680970</v>
      </c>
    </row>
    <row r="100" spans="1:9" x14ac:dyDescent="0.25">
      <c r="A100" s="7">
        <v>44196</v>
      </c>
      <c r="B100" s="16">
        <v>2020</v>
      </c>
      <c r="C100" s="3" t="s">
        <v>80</v>
      </c>
      <c r="D100" s="3">
        <v>6</v>
      </c>
      <c r="E100" s="4">
        <v>1232873</v>
      </c>
      <c r="F100" s="4">
        <v>0</v>
      </c>
      <c r="G100" s="4">
        <v>0</v>
      </c>
      <c r="I100" s="10">
        <v>1163977</v>
      </c>
    </row>
    <row r="101" spans="1:9" x14ac:dyDescent="0.25">
      <c r="A101" s="7">
        <v>44227</v>
      </c>
      <c r="B101" s="16">
        <v>2021</v>
      </c>
      <c r="C101" s="3" t="s">
        <v>70</v>
      </c>
      <c r="D101" s="3">
        <v>6</v>
      </c>
      <c r="E101" s="4">
        <v>8437281</v>
      </c>
      <c r="F101" s="4">
        <v>413859</v>
      </c>
      <c r="G101" s="4">
        <v>0</v>
      </c>
      <c r="H101" s="4">
        <v>100000</v>
      </c>
      <c r="I101" s="10">
        <v>4823900</v>
      </c>
    </row>
    <row r="102" spans="1:9" x14ac:dyDescent="0.25">
      <c r="A102" s="7">
        <v>44255</v>
      </c>
      <c r="B102" s="16">
        <v>2021</v>
      </c>
      <c r="C102" s="3" t="s">
        <v>71</v>
      </c>
      <c r="D102" s="3">
        <v>6</v>
      </c>
      <c r="E102" s="4">
        <v>128872</v>
      </c>
      <c r="F102" s="4">
        <v>1402607</v>
      </c>
      <c r="G102" s="4">
        <v>0</v>
      </c>
      <c r="H102" s="4">
        <v>50000</v>
      </c>
      <c r="I102" s="10">
        <v>749314</v>
      </c>
    </row>
    <row r="103" spans="1:9" x14ac:dyDescent="0.25">
      <c r="A103" s="7">
        <v>44286</v>
      </c>
      <c r="B103" s="16">
        <v>2021</v>
      </c>
      <c r="C103" s="3" t="s">
        <v>72</v>
      </c>
      <c r="D103" s="3">
        <v>7</v>
      </c>
      <c r="E103" s="10">
        <v>2784523</v>
      </c>
      <c r="F103" s="4">
        <v>1811294</v>
      </c>
      <c r="G103" s="4">
        <v>0</v>
      </c>
      <c r="H103" s="4">
        <v>0</v>
      </c>
      <c r="I103" s="10">
        <v>1097207</v>
      </c>
    </row>
    <row r="104" spans="1:9" x14ac:dyDescent="0.25">
      <c r="A104" s="7">
        <v>44316</v>
      </c>
      <c r="B104" s="16">
        <v>2021</v>
      </c>
      <c r="C104" s="3" t="s">
        <v>73</v>
      </c>
      <c r="D104" s="3">
        <v>6</v>
      </c>
      <c r="E104" s="10">
        <v>897972</v>
      </c>
      <c r="F104" s="4">
        <v>0</v>
      </c>
      <c r="G104" s="4">
        <v>0</v>
      </c>
      <c r="H104" s="4">
        <v>0</v>
      </c>
      <c r="I104" s="10">
        <v>298506</v>
      </c>
    </row>
    <row r="105" spans="1:9" x14ac:dyDescent="0.25">
      <c r="A105" s="7">
        <v>44347</v>
      </c>
      <c r="B105" s="16">
        <v>2021</v>
      </c>
      <c r="C105" s="3" t="s">
        <v>74</v>
      </c>
      <c r="D105" s="3">
        <v>6</v>
      </c>
      <c r="E105" s="10">
        <v>576579</v>
      </c>
      <c r="F105" s="4">
        <v>0</v>
      </c>
      <c r="G105" s="4">
        <v>0</v>
      </c>
      <c r="H105" s="4">
        <v>0</v>
      </c>
      <c r="I105" s="10">
        <v>92389</v>
      </c>
    </row>
    <row r="106" spans="1:9" x14ac:dyDescent="0.25">
      <c r="A106" s="7">
        <v>44377</v>
      </c>
      <c r="B106" s="16">
        <v>2021</v>
      </c>
      <c r="C106" s="3" t="s">
        <v>75</v>
      </c>
      <c r="D106" s="3">
        <v>6</v>
      </c>
      <c r="E106" s="10">
        <v>14196</v>
      </c>
      <c r="F106" s="4">
        <v>0</v>
      </c>
      <c r="G106" s="4">
        <v>0</v>
      </c>
      <c r="H106" s="4">
        <v>0</v>
      </c>
      <c r="I106" s="10">
        <v>432958</v>
      </c>
    </row>
    <row r="107" spans="1:9" x14ac:dyDescent="0.25">
      <c r="A107" s="7">
        <v>44408</v>
      </c>
      <c r="B107" s="16">
        <v>2021</v>
      </c>
      <c r="C107" s="3" t="s">
        <v>76</v>
      </c>
      <c r="D107" s="3">
        <v>6</v>
      </c>
      <c r="E107" s="4">
        <v>3442820</v>
      </c>
      <c r="F107" s="4">
        <v>0</v>
      </c>
      <c r="G107" s="4">
        <v>0</v>
      </c>
      <c r="H107" s="4">
        <v>0</v>
      </c>
      <c r="I107" s="10">
        <v>513752</v>
      </c>
    </row>
    <row r="108" spans="1:9" x14ac:dyDescent="0.25">
      <c r="A108" s="7">
        <v>44439</v>
      </c>
      <c r="B108" s="16">
        <v>2021</v>
      </c>
      <c r="C108" s="3" t="s">
        <v>77</v>
      </c>
      <c r="D108" s="3">
        <v>6</v>
      </c>
      <c r="E108" s="4">
        <v>0</v>
      </c>
      <c r="F108" s="4">
        <v>0</v>
      </c>
      <c r="G108" s="4">
        <v>0</v>
      </c>
      <c r="H108" s="4">
        <v>0</v>
      </c>
      <c r="I108" s="10">
        <v>467065</v>
      </c>
    </row>
    <row r="109" spans="1:9" x14ac:dyDescent="0.25">
      <c r="A109" s="7">
        <v>44469</v>
      </c>
      <c r="B109" s="16">
        <v>2021</v>
      </c>
      <c r="C109" s="3" t="s">
        <v>6</v>
      </c>
      <c r="D109" s="3">
        <v>6</v>
      </c>
      <c r="E109" s="4">
        <v>710562</v>
      </c>
      <c r="F109" s="4">
        <v>0</v>
      </c>
      <c r="G109" s="4">
        <v>0</v>
      </c>
      <c r="H109" s="4">
        <v>0</v>
      </c>
      <c r="I109" s="10">
        <v>1033882</v>
      </c>
    </row>
    <row r="110" spans="1:9" x14ac:dyDescent="0.25">
      <c r="A110" s="7">
        <v>44500</v>
      </c>
      <c r="B110" s="16">
        <v>2021</v>
      </c>
      <c r="C110" s="3" t="s">
        <v>78</v>
      </c>
      <c r="D110" s="3">
        <v>6</v>
      </c>
      <c r="E110" s="4">
        <v>2059956</v>
      </c>
      <c r="F110" s="4">
        <v>0</v>
      </c>
      <c r="G110" s="4">
        <v>0</v>
      </c>
      <c r="H110" s="4">
        <v>0</v>
      </c>
      <c r="I110" s="10">
        <v>1425291</v>
      </c>
    </row>
    <row r="111" spans="1:9" x14ac:dyDescent="0.25">
      <c r="A111" s="7">
        <v>44530</v>
      </c>
      <c r="B111" s="16">
        <v>2021</v>
      </c>
      <c r="C111" s="3" t="s">
        <v>79</v>
      </c>
      <c r="D111" s="3">
        <v>6</v>
      </c>
      <c r="E111" s="4">
        <v>677516</v>
      </c>
      <c r="F111" s="4">
        <v>0</v>
      </c>
      <c r="G111" s="4">
        <v>0</v>
      </c>
      <c r="H111" s="4">
        <v>0</v>
      </c>
      <c r="I111" s="10">
        <v>2176665</v>
      </c>
    </row>
    <row r="112" spans="1:9" x14ac:dyDescent="0.25">
      <c r="A112" s="7">
        <v>44561</v>
      </c>
      <c r="B112" s="16">
        <v>2021</v>
      </c>
      <c r="C112" s="3" t="s">
        <v>80</v>
      </c>
      <c r="D112" s="3">
        <v>6</v>
      </c>
      <c r="E112" s="4">
        <v>476918</v>
      </c>
      <c r="F112" s="4">
        <v>423</v>
      </c>
      <c r="G112" s="4">
        <v>0</v>
      </c>
      <c r="H112" s="4">
        <v>0</v>
      </c>
      <c r="I112" s="10">
        <v>1848842</v>
      </c>
    </row>
    <row r="113" spans="1:9" x14ac:dyDescent="0.25">
      <c r="A113" s="7">
        <v>44592</v>
      </c>
      <c r="B113" s="16">
        <v>2022</v>
      </c>
      <c r="C113" s="3" t="s">
        <v>70</v>
      </c>
      <c r="D113" s="3">
        <v>6</v>
      </c>
      <c r="E113" s="4">
        <v>5629260</v>
      </c>
      <c r="F113" s="4">
        <v>265098</v>
      </c>
      <c r="G113" s="4">
        <v>0</v>
      </c>
      <c r="H113" s="4">
        <v>471</v>
      </c>
      <c r="I113" s="10">
        <v>5208812</v>
      </c>
    </row>
    <row r="114" spans="1:9" x14ac:dyDescent="0.25">
      <c r="A114" s="7">
        <v>44620</v>
      </c>
      <c r="B114" s="16">
        <v>2022</v>
      </c>
      <c r="C114" s="3" t="s">
        <v>71</v>
      </c>
      <c r="D114" s="3">
        <v>7</v>
      </c>
      <c r="E114" s="4">
        <v>2857516</v>
      </c>
      <c r="F114" s="4">
        <v>1614001</v>
      </c>
      <c r="G114" s="4">
        <v>0</v>
      </c>
      <c r="I114" s="10">
        <v>852022</v>
      </c>
    </row>
    <row r="115" spans="1:9" x14ac:dyDescent="0.25">
      <c r="A115" s="7">
        <v>44651</v>
      </c>
      <c r="B115" s="16">
        <v>2022</v>
      </c>
      <c r="C115" s="3" t="s">
        <v>72</v>
      </c>
      <c r="D115" s="3">
        <v>7</v>
      </c>
      <c r="E115" s="4">
        <v>1583840</v>
      </c>
      <c r="F115" s="4">
        <v>1397166</v>
      </c>
      <c r="G115" s="4">
        <v>0</v>
      </c>
      <c r="I115" s="10">
        <v>1735131</v>
      </c>
    </row>
    <row r="116" spans="1:9" x14ac:dyDescent="0.25">
      <c r="A116" s="7">
        <v>44681</v>
      </c>
      <c r="B116" s="16">
        <v>2022</v>
      </c>
      <c r="C116" s="3" t="s">
        <v>73</v>
      </c>
      <c r="D116" s="3">
        <v>6</v>
      </c>
      <c r="E116" s="4">
        <v>450942</v>
      </c>
      <c r="F116" s="4">
        <v>0</v>
      </c>
      <c r="G116" s="4">
        <v>0</v>
      </c>
      <c r="H116" s="4">
        <v>0</v>
      </c>
      <c r="I116" s="10">
        <v>0</v>
      </c>
    </row>
    <row r="117" spans="1:9" x14ac:dyDescent="0.25">
      <c r="A117" s="7">
        <v>44712</v>
      </c>
      <c r="B117" s="16">
        <v>2022</v>
      </c>
      <c r="C117" s="3" t="s">
        <v>74</v>
      </c>
      <c r="D117" s="3">
        <v>6</v>
      </c>
      <c r="E117" s="4">
        <v>481471</v>
      </c>
      <c r="F117" s="4">
        <v>7950</v>
      </c>
      <c r="G117" s="4">
        <v>0</v>
      </c>
      <c r="H117" s="4">
        <v>14950</v>
      </c>
      <c r="I117" s="10">
        <v>198730</v>
      </c>
    </row>
    <row r="118" spans="1:9" x14ac:dyDescent="0.25">
      <c r="A118" s="7">
        <v>44742</v>
      </c>
      <c r="B118" s="16">
        <v>2022</v>
      </c>
      <c r="C118" s="3" t="s">
        <v>75</v>
      </c>
      <c r="D118" s="3">
        <v>7</v>
      </c>
      <c r="E118" s="4">
        <v>0</v>
      </c>
      <c r="F118" s="4">
        <v>0</v>
      </c>
      <c r="G118" s="4">
        <v>0</v>
      </c>
      <c r="H118" s="4">
        <v>0</v>
      </c>
      <c r="I118" s="10">
        <v>164500</v>
      </c>
    </row>
    <row r="119" spans="1:9" x14ac:dyDescent="0.25">
      <c r="A119" s="7">
        <v>44773</v>
      </c>
      <c r="B119" s="16">
        <v>2022</v>
      </c>
      <c r="C119" s="3" t="s">
        <v>76</v>
      </c>
      <c r="D119" s="3">
        <v>7</v>
      </c>
      <c r="E119" s="4">
        <v>1398180</v>
      </c>
      <c r="F119" s="4">
        <v>0</v>
      </c>
      <c r="G119" s="4">
        <v>0</v>
      </c>
      <c r="H119" s="4">
        <v>0</v>
      </c>
      <c r="I119" s="10">
        <v>1744679</v>
      </c>
    </row>
    <row r="120" spans="1:9" x14ac:dyDescent="0.25">
      <c r="A120" s="7">
        <v>44804</v>
      </c>
      <c r="B120" s="16">
        <v>2022</v>
      </c>
      <c r="C120" s="3" t="s">
        <v>77</v>
      </c>
      <c r="D120" s="3">
        <v>5</v>
      </c>
      <c r="E120" s="4">
        <v>677797</v>
      </c>
      <c r="F120" s="4">
        <v>0</v>
      </c>
      <c r="G120" s="4">
        <v>0</v>
      </c>
      <c r="H120" s="4">
        <v>0</v>
      </c>
      <c r="I120" s="10">
        <v>654106</v>
      </c>
    </row>
    <row r="121" spans="1:9" x14ac:dyDescent="0.25">
      <c r="A121" s="7">
        <v>44834</v>
      </c>
      <c r="B121" s="16">
        <v>2022</v>
      </c>
      <c r="C121" s="3" t="s">
        <v>6</v>
      </c>
      <c r="D121" s="3">
        <v>6</v>
      </c>
      <c r="E121" s="4">
        <v>13480.5</v>
      </c>
      <c r="F121" s="4">
        <v>0</v>
      </c>
      <c r="G121" s="4">
        <v>0</v>
      </c>
      <c r="H121" s="4">
        <v>0</v>
      </c>
      <c r="I121" s="10">
        <v>55001</v>
      </c>
    </row>
    <row r="122" spans="1:9" x14ac:dyDescent="0.25">
      <c r="A122" s="7">
        <v>44865</v>
      </c>
      <c r="B122" s="16">
        <v>2022</v>
      </c>
      <c r="C122" s="3" t="s">
        <v>78</v>
      </c>
      <c r="D122" s="3">
        <v>6</v>
      </c>
      <c r="E122" s="4">
        <v>986572</v>
      </c>
      <c r="F122" s="4">
        <v>0</v>
      </c>
      <c r="G122" s="4">
        <v>0</v>
      </c>
      <c r="H122" s="4">
        <v>0</v>
      </c>
      <c r="I122" s="10">
        <v>547181</v>
      </c>
    </row>
    <row r="123" spans="1:9" x14ac:dyDescent="0.25">
      <c r="A123" s="7"/>
    </row>
    <row r="124" spans="1:9" x14ac:dyDescent="0.25">
      <c r="A124" s="7"/>
      <c r="G124" s="3"/>
    </row>
    <row r="125" spans="1:9" x14ac:dyDescent="0.25">
      <c r="A125" s="7"/>
      <c r="G125" s="3"/>
    </row>
    <row r="126" spans="1:9" x14ac:dyDescent="0.25">
      <c r="G126" s="3"/>
    </row>
    <row r="127" spans="1:9" x14ac:dyDescent="0.25">
      <c r="G127" s="3"/>
    </row>
    <row r="128" spans="1:9" x14ac:dyDescent="0.25">
      <c r="G128" s="3"/>
    </row>
    <row r="129" spans="7:7" x14ac:dyDescent="0.25">
      <c r="G129" s="3"/>
    </row>
    <row r="130" spans="7:7" x14ac:dyDescent="0.25">
      <c r="G130" s="3"/>
    </row>
    <row r="131" spans="7:7" x14ac:dyDescent="0.25">
      <c r="G131" s="3"/>
    </row>
    <row r="132" spans="7:7" x14ac:dyDescent="0.25">
      <c r="G132" s="3"/>
    </row>
    <row r="133" spans="7:7" x14ac:dyDescent="0.25">
      <c r="G133" s="3"/>
    </row>
    <row r="134" spans="7:7" x14ac:dyDescent="0.25">
      <c r="G134" s="3"/>
    </row>
    <row r="135" spans="7:7" x14ac:dyDescent="0.25">
      <c r="G135" s="3"/>
    </row>
  </sheetData>
  <phoneticPr fontId="7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A47D2B-97BD-414F-BFF1-E54D492DE64B}">
  <dimension ref="A1:B12"/>
  <sheetViews>
    <sheetView workbookViewId="0">
      <selection activeCell="B13" sqref="B13"/>
    </sheetView>
  </sheetViews>
  <sheetFormatPr defaultRowHeight="15" x14ac:dyDescent="0.25"/>
  <sheetData>
    <row r="1" spans="1:2" x14ac:dyDescent="0.25">
      <c r="A1" t="s">
        <v>70</v>
      </c>
      <c r="B1">
        <v>1</v>
      </c>
    </row>
    <row r="2" spans="1:2" x14ac:dyDescent="0.25">
      <c r="A2" t="s">
        <v>71</v>
      </c>
      <c r="B2">
        <v>2</v>
      </c>
    </row>
    <row r="3" spans="1:2" x14ac:dyDescent="0.25">
      <c r="A3" t="s">
        <v>72</v>
      </c>
      <c r="B3">
        <v>3</v>
      </c>
    </row>
    <row r="4" spans="1:2" x14ac:dyDescent="0.25">
      <c r="A4" t="s">
        <v>73</v>
      </c>
      <c r="B4">
        <v>4</v>
      </c>
    </row>
    <row r="5" spans="1:2" x14ac:dyDescent="0.25">
      <c r="A5" t="s">
        <v>74</v>
      </c>
      <c r="B5">
        <v>5</v>
      </c>
    </row>
    <row r="6" spans="1:2" x14ac:dyDescent="0.25">
      <c r="A6" t="s">
        <v>75</v>
      </c>
      <c r="B6">
        <v>6</v>
      </c>
    </row>
    <row r="7" spans="1:2" x14ac:dyDescent="0.25">
      <c r="A7" t="s">
        <v>76</v>
      </c>
      <c r="B7">
        <v>7</v>
      </c>
    </row>
    <row r="8" spans="1:2" x14ac:dyDescent="0.25">
      <c r="A8" t="s">
        <v>77</v>
      </c>
      <c r="B8">
        <v>8</v>
      </c>
    </row>
    <row r="9" spans="1:2" x14ac:dyDescent="0.25">
      <c r="A9" t="s">
        <v>6</v>
      </c>
      <c r="B9">
        <v>9</v>
      </c>
    </row>
    <row r="10" spans="1:2" x14ac:dyDescent="0.25">
      <c r="A10" t="s">
        <v>78</v>
      </c>
      <c r="B10">
        <v>10</v>
      </c>
    </row>
    <row r="11" spans="1:2" x14ac:dyDescent="0.25">
      <c r="A11" t="s">
        <v>79</v>
      </c>
      <c r="B11">
        <v>11</v>
      </c>
    </row>
    <row r="12" spans="1:2" x14ac:dyDescent="0.25">
      <c r="A12" t="s">
        <v>80</v>
      </c>
      <c r="B12">
        <v>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C14"/>
  <sheetViews>
    <sheetView workbookViewId="0">
      <selection activeCell="C3" sqref="C3:C14"/>
    </sheetView>
  </sheetViews>
  <sheetFormatPr defaultRowHeight="15" x14ac:dyDescent="0.25"/>
  <cols>
    <col min="3" max="3" width="13.140625" customWidth="1"/>
  </cols>
  <sheetData>
    <row r="3" spans="2:3" x14ac:dyDescent="0.25">
      <c r="B3">
        <v>1</v>
      </c>
      <c r="C3" t="s">
        <v>70</v>
      </c>
    </row>
    <row r="4" spans="2:3" x14ac:dyDescent="0.25">
      <c r="B4">
        <v>2</v>
      </c>
      <c r="C4" t="s">
        <v>71</v>
      </c>
    </row>
    <row r="5" spans="2:3" x14ac:dyDescent="0.25">
      <c r="B5">
        <v>3</v>
      </c>
      <c r="C5" t="s">
        <v>72</v>
      </c>
    </row>
    <row r="6" spans="2:3" x14ac:dyDescent="0.25">
      <c r="B6">
        <v>4</v>
      </c>
      <c r="C6" t="s">
        <v>73</v>
      </c>
    </row>
    <row r="7" spans="2:3" x14ac:dyDescent="0.25">
      <c r="B7">
        <v>5</v>
      </c>
      <c r="C7" t="s">
        <v>74</v>
      </c>
    </row>
    <row r="8" spans="2:3" x14ac:dyDescent="0.25">
      <c r="B8">
        <v>6</v>
      </c>
      <c r="C8" t="s">
        <v>75</v>
      </c>
    </row>
    <row r="9" spans="2:3" x14ac:dyDescent="0.25">
      <c r="B9">
        <v>7</v>
      </c>
      <c r="C9" t="s">
        <v>76</v>
      </c>
    </row>
    <row r="10" spans="2:3" x14ac:dyDescent="0.25">
      <c r="B10">
        <v>8</v>
      </c>
      <c r="C10" t="s">
        <v>77</v>
      </c>
    </row>
    <row r="11" spans="2:3" x14ac:dyDescent="0.25">
      <c r="B11">
        <v>9</v>
      </c>
      <c r="C11" t="s">
        <v>6</v>
      </c>
    </row>
    <row r="12" spans="2:3" x14ac:dyDescent="0.25">
      <c r="B12">
        <v>10</v>
      </c>
      <c r="C12" t="s">
        <v>78</v>
      </c>
    </row>
    <row r="13" spans="2:3" x14ac:dyDescent="0.25">
      <c r="B13">
        <v>11</v>
      </c>
      <c r="C13" t="s">
        <v>79</v>
      </c>
    </row>
    <row r="14" spans="2:3" x14ac:dyDescent="0.25">
      <c r="B14">
        <v>12</v>
      </c>
      <c r="C14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Upprunaábyrgðir</vt:lpstr>
      <vt:lpstr>Mánuðir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Ellen Bjarnadóttir</dc:creator>
  <cp:lastModifiedBy>Svala Birna Þórisdóttir</cp:lastModifiedBy>
  <dcterms:created xsi:type="dcterms:W3CDTF">2018-01-23T09:50:49Z</dcterms:created>
  <dcterms:modified xsi:type="dcterms:W3CDTF">2022-11-21T14:12:11Z</dcterms:modified>
</cp:coreProperties>
</file>